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AP2010-11" sheetId="1" r:id="rId1"/>
    <sheet name="PAP2008-09" sheetId="2" r:id="rId2"/>
    <sheet name="PAP2007" sheetId="3" r:id="rId3"/>
    <sheet name="Jun07 RAP" sheetId="4" r:id="rId4"/>
    <sheet name="Jan07 PAP" sheetId="5" r:id="rId5"/>
    <sheet name="9Jan07 RAP" sheetId="6" r:id="rId6"/>
    <sheet name="10Nov PAP" sheetId="7" r:id="rId7"/>
    <sheet name="18Oct RAP" sheetId="8" r:id="rId8"/>
    <sheet name="5Oct RAP" sheetId="9" r:id="rId9"/>
    <sheet name="16Jul RAP" sheetId="10" r:id="rId10"/>
    <sheet name="11Jun RAP" sheetId="11" r:id="rId11"/>
    <sheet name="19May RAP" sheetId="12" r:id="rId12"/>
    <sheet name="26Apr RAP)" sheetId="13" r:id="rId13"/>
    <sheet name="10Apr RAP" sheetId="14" r:id="rId14"/>
    <sheet name="18Mar RAP" sheetId="15" r:id="rId15"/>
  </sheets>
  <definedNames/>
  <calcPr fullCalcOnLoad="1"/>
</workbook>
</file>

<file path=xl/sharedStrings.xml><?xml version="1.0" encoding="utf-8"?>
<sst xmlns="http://schemas.openxmlformats.org/spreadsheetml/2006/main" count="1785" uniqueCount="294">
  <si>
    <t>B8</t>
  </si>
  <si>
    <t>A8</t>
  </si>
  <si>
    <t>C8</t>
  </si>
  <si>
    <t>D8</t>
  </si>
  <si>
    <t>A10</t>
  </si>
  <si>
    <t>A11</t>
  </si>
  <si>
    <t>B11</t>
  </si>
  <si>
    <t>B10</t>
  </si>
  <si>
    <t>Notes</t>
  </si>
  <si>
    <t>Treatment</t>
  </si>
  <si>
    <t>WT</t>
  </si>
  <si>
    <t>SC+3XI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</si>
  <si>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</si>
  <si>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</si>
  <si>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</si>
  <si>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</si>
  <si>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</si>
  <si>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</si>
  <si>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</si>
  <si>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</si>
  <si>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</si>
  <si>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</si>
  <si>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</si>
  <si>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</si>
  <si>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</si>
  <si>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</si>
  <si>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</si>
  <si>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</si>
  <si>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</si>
  <si>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</si>
  <si>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</si>
  <si>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</si>
  <si>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</si>
  <si>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</si>
  <si>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</si>
  <si>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</si>
  <si>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MP+3XI</t>
  </si>
  <si>
    <t>MP+2XI</t>
  </si>
  <si>
    <t>MP=Minimal Protection</t>
  </si>
  <si>
    <t>SC=Sprinkler-Can wetting</t>
  </si>
  <si>
    <t>WT=Wet Towel protection</t>
  </si>
  <si>
    <t>XI=extra seedlings inside of cleared circle to be protected with wet wash cloths</t>
  </si>
  <si>
    <t>XO=extra seedlings outside of cleared circle to be protected with wet wash cloths</t>
  </si>
  <si>
    <t>SC+3XO</t>
  </si>
  <si>
    <t>MP+4XO</t>
  </si>
  <si>
    <t>MP+3XO</t>
  </si>
  <si>
    <t>s1</t>
  </si>
  <si>
    <t>s2</t>
  </si>
  <si>
    <t>s3</t>
  </si>
  <si>
    <t>s4</t>
  </si>
  <si>
    <t>n4</t>
  </si>
  <si>
    <t>n5</t>
  </si>
  <si>
    <t>n1</t>
  </si>
  <si>
    <t>n2</t>
  </si>
  <si>
    <t>n3</t>
  </si>
  <si>
    <t>WT+1XI</t>
  </si>
  <si>
    <t>Action</t>
  </si>
  <si>
    <t>Site</t>
  </si>
  <si>
    <t>Block</t>
  </si>
  <si>
    <t>Grid</t>
  </si>
  <si>
    <t>Expt</t>
  </si>
  <si>
    <t>Sprinkler</t>
  </si>
  <si>
    <t>Towels</t>
  </si>
  <si>
    <t>Entry</t>
  </si>
  <si>
    <t>Point</t>
  </si>
  <si>
    <t>Sums by entry point</t>
  </si>
  <si>
    <t xml:space="preserve">n2 </t>
  </si>
  <si>
    <t>yes</t>
  </si>
  <si>
    <t>Cans (2)</t>
  </si>
  <si>
    <t>Wet</t>
  </si>
  <si>
    <t>Wet Wash</t>
  </si>
  <si>
    <t>Cloths</t>
  </si>
  <si>
    <t>WT+2XO</t>
  </si>
  <si>
    <t>WT+3XO</t>
  </si>
  <si>
    <t>Grand Sum</t>
  </si>
  <si>
    <t>UP=non-focal, unprotected seedlings within cleared area (approx. no.; see maps for locations)</t>
  </si>
  <si>
    <t>3 UP</t>
  </si>
  <si>
    <t>7 UP</t>
  </si>
  <si>
    <t>1 UP</t>
  </si>
  <si>
    <t>5 UP</t>
  </si>
  <si>
    <t>6 UP</t>
  </si>
  <si>
    <t>7+ UP</t>
  </si>
  <si>
    <t>2UP</t>
  </si>
  <si>
    <t>Save-Some-Seedlings project (10 Apr revision)</t>
  </si>
  <si>
    <t>Save-Some-Seedlings project (as first planned: 18 March)</t>
  </si>
  <si>
    <t>nRAP5</t>
  </si>
  <si>
    <t>MP+1XO</t>
  </si>
  <si>
    <t>nRAP3</t>
  </si>
  <si>
    <t>nRAP1</t>
  </si>
  <si>
    <t>nRAP2</t>
  </si>
  <si>
    <t>nRAP7</t>
  </si>
  <si>
    <t>nRAP6</t>
  </si>
  <si>
    <t>nRAP8</t>
  </si>
  <si>
    <t>nRAP4</t>
  </si>
  <si>
    <t>nRAP11</t>
  </si>
  <si>
    <t>nRAP12</t>
  </si>
  <si>
    <t>SC+1XO</t>
  </si>
  <si>
    <t>nRAP10</t>
  </si>
  <si>
    <t>nRAP9</t>
  </si>
  <si>
    <t>WT+1XO</t>
  </si>
  <si>
    <t>only 2 flagged seedlings</t>
  </si>
  <si>
    <t>sRAP10</t>
  </si>
  <si>
    <t>35-inch gap between flags</t>
  </si>
  <si>
    <t>sRAP4</t>
  </si>
  <si>
    <t>sRAP12</t>
  </si>
  <si>
    <t>sRAP3</t>
  </si>
  <si>
    <t>sRAP9</t>
  </si>
  <si>
    <t>flagged seedlings far apart</t>
  </si>
  <si>
    <t>sRAP11</t>
  </si>
  <si>
    <t>sRAP2</t>
  </si>
  <si>
    <t>SC+4XI</t>
  </si>
  <si>
    <t>sRAP8</t>
  </si>
  <si>
    <t>sRAP7</t>
  </si>
  <si>
    <t>sRAP1</t>
  </si>
  <si>
    <t>MP+4XI</t>
  </si>
  <si>
    <t>sRAP6</t>
  </si>
  <si>
    <t>sRAP5</t>
  </si>
  <si>
    <t>Wet Hand-</t>
  </si>
  <si>
    <t>MP+1XI</t>
  </si>
  <si>
    <t>SC</t>
  </si>
  <si>
    <t>SC+2XI</t>
  </si>
  <si>
    <t>Save-Some-Seedlings project (26 Apr revision)</t>
  </si>
  <si>
    <t>SC+2XO</t>
  </si>
  <si>
    <t>Save-Some-Seedlings project (19 May revision)</t>
  </si>
  <si>
    <t>flagged seedlings</t>
  </si>
  <si>
    <t>Green</t>
  </si>
  <si>
    <t>Orange</t>
  </si>
  <si>
    <t>Sum</t>
  </si>
  <si>
    <t>Orange-out</t>
  </si>
  <si>
    <t>Notes from earlier sheets</t>
  </si>
  <si>
    <t>Save-Some-Seedlings project in PAP</t>
  </si>
  <si>
    <t>3 May 06: nPAP plants inspected &amp; watered.   14 May 06: sPAP plants inspected &amp; watered</t>
  </si>
  <si>
    <t>3 &amp; 14 May</t>
  </si>
  <si>
    <t>alive</t>
  </si>
  <si>
    <t>% survival</t>
  </si>
  <si>
    <t>block</t>
  </si>
  <si>
    <t>site#</t>
  </si>
  <si>
    <t>grid square</t>
  </si>
  <si>
    <t>sPAP</t>
  </si>
  <si>
    <t>D7</t>
  </si>
  <si>
    <t>2 dead</t>
  </si>
  <si>
    <t>E</t>
  </si>
  <si>
    <t>D6</t>
  </si>
  <si>
    <t>clay soil</t>
  </si>
  <si>
    <t>D5</t>
  </si>
  <si>
    <t>w dead</t>
  </si>
  <si>
    <t>EE</t>
  </si>
  <si>
    <t>e dead</t>
  </si>
  <si>
    <t>n dead</t>
  </si>
  <si>
    <t>s dead</t>
  </si>
  <si>
    <t>nPAP</t>
  </si>
  <si>
    <t>D4</t>
  </si>
  <si>
    <t>D3</t>
  </si>
  <si>
    <t>seedlings far apart</t>
  </si>
  <si>
    <t>E5</t>
  </si>
  <si>
    <t>E4</t>
  </si>
  <si>
    <t>E3</t>
  </si>
  <si>
    <t>4 to 8 Apr 06: 65 pairs of seedlings flagged and watered in PAP</t>
  </si>
  <si>
    <t>xxxxx</t>
  </si>
  <si>
    <t>1 survivor</t>
  </si>
  <si>
    <t>E=extra seedling still available at site  EE=extra seedlings still available at site</t>
  </si>
  <si>
    <t>Note: When flagged seedlings died and nearby replacements were available, the flags were moved</t>
  </si>
  <si>
    <t>Save-Some-Seedlings project (11 June revision)</t>
  </si>
  <si>
    <t># flagged</t>
  </si>
  <si>
    <t>% surviving</t>
  </si>
  <si>
    <t>Grand Total</t>
  </si>
  <si>
    <t>Subtotal</t>
  </si>
  <si>
    <t>10-Nov</t>
  </si>
  <si>
    <t>0 (1)</t>
  </si>
  <si>
    <t>2003 pine??</t>
  </si>
  <si>
    <t>333 container-grown pines, planted 2-4 May 2006</t>
  </si>
  <si>
    <t>103 naturally germinated seedlings from winter 05-06 (flagged 19 May 06)</t>
  </si>
  <si>
    <t>20 one-gal longleafs planted Aug 06</t>
  </si>
  <si>
    <t xml:space="preserve">    Container-grown pines</t>
  </si>
  <si>
    <t>Naturally</t>
  </si>
  <si>
    <t>15-16 July inspection</t>
  </si>
  <si>
    <t>germinated</t>
  </si>
  <si>
    <t xml:space="preserve">total </t>
  </si>
  <si>
    <t>1-gal longleafs</t>
  </si>
  <si>
    <t>Live</t>
  </si>
  <si>
    <t>Dead</t>
  </si>
  <si>
    <t>Lost</t>
  </si>
  <si>
    <t>seedlings</t>
  </si>
  <si>
    <t>planted Aug 06</t>
  </si>
  <si>
    <t>49n</t>
  </si>
  <si>
    <t>49c</t>
  </si>
  <si>
    <t>49s</t>
  </si>
  <si>
    <t>50w</t>
  </si>
  <si>
    <t>A9</t>
  </si>
  <si>
    <t>50c</t>
  </si>
  <si>
    <t>50e</t>
  </si>
  <si>
    <t>51w</t>
  </si>
  <si>
    <t>51c</t>
  </si>
  <si>
    <t>51e</t>
  </si>
  <si>
    <t>52n</t>
  </si>
  <si>
    <t>52e</t>
  </si>
  <si>
    <t>52s</t>
  </si>
  <si>
    <t>53n</t>
  </si>
  <si>
    <t>C10</t>
  </si>
  <si>
    <t>53c</t>
  </si>
  <si>
    <t>53s</t>
  </si>
  <si>
    <t>54w</t>
  </si>
  <si>
    <t>C9</t>
  </si>
  <si>
    <t>54c</t>
  </si>
  <si>
    <t>54e</t>
  </si>
  <si>
    <t>55s</t>
  </si>
  <si>
    <t>55n</t>
  </si>
  <si>
    <t>55w</t>
  </si>
  <si>
    <t>56n</t>
  </si>
  <si>
    <t>D9</t>
  </si>
  <si>
    <t>56c</t>
  </si>
  <si>
    <t>56s</t>
  </si>
  <si>
    <t>57n</t>
  </si>
  <si>
    <t>57e</t>
  </si>
  <si>
    <t>57s</t>
  </si>
  <si>
    <t>58nw</t>
  </si>
  <si>
    <t>58nc</t>
  </si>
  <si>
    <t>58ne</t>
  </si>
  <si>
    <t>58sc</t>
  </si>
  <si>
    <t>59w</t>
  </si>
  <si>
    <t>59wc</t>
  </si>
  <si>
    <t>59ec</t>
  </si>
  <si>
    <t>59e</t>
  </si>
  <si>
    <t>60nw</t>
  </si>
  <si>
    <t>60ne</t>
  </si>
  <si>
    <t>60sw</t>
  </si>
  <si>
    <t>60se</t>
  </si>
  <si>
    <t>61n</t>
  </si>
  <si>
    <t>61c</t>
  </si>
  <si>
    <t>61sw</t>
  </si>
  <si>
    <t>61se</t>
  </si>
  <si>
    <t>62nw</t>
  </si>
  <si>
    <t>62ne</t>
  </si>
  <si>
    <t>62c</t>
  </si>
  <si>
    <t>62s</t>
  </si>
  <si>
    <t>333 container-grown pines, planted 2-4 May 2006 (n=134 alive 16 Jul 06)</t>
  </si>
  <si>
    <t>103 naturally germinated seedlings from winter 05-06 (n=43 alive 16 Jul 06)</t>
  </si>
  <si>
    <t>Container-</t>
  </si>
  <si>
    <t>1-gal</t>
  </si>
  <si>
    <t>grown pines</t>
  </si>
  <si>
    <t>longleafs</t>
  </si>
  <si>
    <t>57ne</t>
  </si>
  <si>
    <t>57nw</t>
  </si>
  <si>
    <t>overall % surviving</t>
  </si>
  <si>
    <t>% surviving since 16 July</t>
  </si>
  <si>
    <t>drought</t>
  </si>
  <si>
    <t>positrac</t>
  </si>
  <si>
    <t>poles removed</t>
  </si>
  <si>
    <t xml:space="preserve">  333 container-grown pines, planted 2-4 May 2006 (n=134 alive 16 Jul 06)</t>
  </si>
  <si>
    <t xml:space="preserve">  103 naturally germinated seedlings from winter 05-06 (n=43 alive 16 Jul 06)</t>
  </si>
  <si>
    <t xml:space="preserve">  20 one-gal longleafs planted Aug 06</t>
  </si>
  <si>
    <t>2E</t>
  </si>
  <si>
    <t>4E</t>
  </si>
  <si>
    <t>5E</t>
  </si>
  <si>
    <t>3E</t>
  </si>
  <si>
    <t>after fire &amp;</t>
  </si>
  <si>
    <r>
      <t xml:space="preserve">Save-Some-Seedlings project in PAP </t>
    </r>
    <r>
      <rPr>
        <sz val="10"/>
        <rFont val="Arial"/>
        <family val="2"/>
      </rPr>
      <t>[worksheets in newUPpines06.xls]</t>
    </r>
  </si>
  <si>
    <r>
      <t xml:space="preserve">RAP new pines 12 Jan 2007 </t>
    </r>
    <r>
      <rPr>
        <sz val="10"/>
        <rFont val="Arial"/>
        <family val="2"/>
      </rPr>
      <t xml:space="preserve"> [worksheets in newUPpines06.xls]</t>
    </r>
  </si>
  <si>
    <r>
      <t xml:space="preserve">RAP new pines 15 Jun 2007 </t>
    </r>
    <r>
      <rPr>
        <sz val="10"/>
        <rFont val="Arial"/>
        <family val="2"/>
      </rPr>
      <t xml:space="preserve"> [worksheets in newUPpines06.xls]</t>
    </r>
  </si>
  <si>
    <t>lost</t>
  </si>
  <si>
    <t>new site; set up in June 2007</t>
  </si>
  <si>
    <t>SP16</t>
  </si>
  <si>
    <t>SP19</t>
  </si>
  <si>
    <t>SP20</t>
  </si>
  <si>
    <t>SP21</t>
  </si>
  <si>
    <t>SP29</t>
  </si>
  <si>
    <t>`1</t>
  </si>
  <si>
    <t>seedlings to monitor allowed to exceed 2</t>
  </si>
  <si>
    <t>4 to 8 Apr 06: 65 pairs of seedlings flagged and watered in PAP (naturally germinated in winter of 2005-06)</t>
  </si>
  <si>
    <t>SP15</t>
  </si>
  <si>
    <t>SP22</t>
  </si>
  <si>
    <t>SP23</t>
  </si>
  <si>
    <t>SP26</t>
  </si>
  <si>
    <t>27 Jun 07: only 13% (17 of 130 alive at original sites); new sites set up and seedlings added</t>
  </si>
  <si>
    <t>alive in original study</t>
  </si>
  <si>
    <t>alive in new study</t>
  </si>
  <si>
    <t>notes</t>
  </si>
  <si>
    <t>nat seedlings = new transplants?</t>
  </si>
  <si>
    <t>nat seedling = new transplant?</t>
  </si>
  <si>
    <r>
      <t>PAP Save-Some-Seedlings project [</t>
    </r>
    <r>
      <rPr>
        <sz val="10"/>
        <rFont val="Arial"/>
        <family val="2"/>
      </rPr>
      <t>worksheets in newUPpines06.xls]</t>
    </r>
  </si>
  <si>
    <t>data from Oct07 to date on smlpines05.xls</t>
  </si>
  <si>
    <t>square</t>
  </si>
  <si>
    <t>grid</t>
  </si>
  <si>
    <t>another</t>
  </si>
  <si>
    <t>month of</t>
  </si>
  <si>
    <t>after</t>
  </si>
  <si>
    <t>controlled</t>
  </si>
  <si>
    <t>burn</t>
  </si>
  <si>
    <t>spray drift  killed 4?</t>
  </si>
  <si>
    <t>(plus 5 more nearby)</t>
  </si>
  <si>
    <t>populated (original) sites</t>
  </si>
  <si>
    <t>% of sites with 1 or more seedlings surviving</t>
  </si>
  <si>
    <t>(1 more nearby)</t>
  </si>
  <si>
    <t>3 more nearby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</si>
</sst>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.0"/>
    <numFmt numFmtId="167" formatCode="mmm\-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7.57421875" style="0" customWidth="1"/>
    <col min="2" max="2" width="6.421875" style="0" customWidth="1"/>
    <col min="3" max="3" width="6.28125" style="0" customWidth="1"/>
    <col min="4" max="4" width="15.421875" style="0" customWidth="1"/>
    <col min="5" max="5" width="9.8515625" style="0" customWidth="1"/>
    <col min="6" max="6" width="8.00390625" style="0" customWidth="1"/>
    <col min="7" max="7" width="9.57421875" style="0" bestFit="1" customWidth="1"/>
    <col min="8" max="8" width="10.421875" style="0" customWidth="1"/>
    <col min="13" max="13" width="9.57421875" style="0" customWidth="1"/>
    <col min="14" max="14" width="9.7109375" style="0" bestFit="1" customWidth="1"/>
    <col min="15" max="15" width="9.421875" style="0" bestFit="1" customWidth="1"/>
    <col min="16" max="16" width="10.140625" style="0" customWidth="1"/>
    <col min="17" max="17" width="13.140625" style="0" customWidth="1"/>
  </cols>
  <sheetData>
    <row r="1" ht="12.75">
      <c r="A1" s="1" t="s">
        <v>279</v>
      </c>
    </row>
    <row r="2" ht="12.75">
      <c r="A2" t="s">
        <v>268</v>
      </c>
    </row>
    <row r="3" ht="12.75">
      <c r="A3" s="2" t="s">
        <v>131</v>
      </c>
    </row>
    <row r="4" ht="12.75">
      <c r="A4" s="2" t="s">
        <v>161</v>
      </c>
    </row>
    <row r="5" ht="12.75">
      <c r="A5" s="2" t="s">
        <v>273</v>
      </c>
    </row>
    <row r="6" spans="11:15" ht="12.75">
      <c r="K6" t="s">
        <v>283</v>
      </c>
      <c r="L6" t="s">
        <v>285</v>
      </c>
      <c r="O6" t="s">
        <v>285</v>
      </c>
    </row>
    <row r="7" spans="7:15" ht="12.75">
      <c r="G7" t="s">
        <v>255</v>
      </c>
      <c r="H7" t="s">
        <v>255</v>
      </c>
      <c r="I7" s="7"/>
      <c r="K7" t="s">
        <v>284</v>
      </c>
      <c r="L7" t="s">
        <v>286</v>
      </c>
      <c r="O7" t="s">
        <v>286</v>
      </c>
    </row>
    <row r="8" spans="7:15" ht="12.75">
      <c r="G8" t="s">
        <v>245</v>
      </c>
      <c r="H8" t="s">
        <v>245</v>
      </c>
      <c r="J8" t="s">
        <v>245</v>
      </c>
      <c r="K8" t="s">
        <v>245</v>
      </c>
      <c r="L8" t="s">
        <v>287</v>
      </c>
      <c r="O8" t="s">
        <v>287</v>
      </c>
    </row>
    <row r="9" spans="6:16" s="20" customFormat="1" ht="12.75">
      <c r="F9" s="5">
        <v>38815</v>
      </c>
      <c r="G9" s="5">
        <v>39191</v>
      </c>
      <c r="H9" s="5">
        <v>39260</v>
      </c>
      <c r="I9" s="5">
        <v>39372</v>
      </c>
      <c r="J9" s="5">
        <v>39576</v>
      </c>
      <c r="K9" s="5">
        <v>39616</v>
      </c>
      <c r="L9" s="5">
        <v>39658</v>
      </c>
      <c r="M9" s="5">
        <v>39860</v>
      </c>
      <c r="N9" s="5">
        <v>39945</v>
      </c>
      <c r="O9" s="5">
        <v>40042</v>
      </c>
      <c r="P9" s="5">
        <v>40268</v>
      </c>
    </row>
    <row r="10" spans="5:16" ht="12.75">
      <c r="E10" s="10" t="s">
        <v>290</v>
      </c>
      <c r="F10">
        <v>65</v>
      </c>
      <c r="G10">
        <v>13</v>
      </c>
      <c r="H10">
        <v>11</v>
      </c>
      <c r="I10">
        <v>9</v>
      </c>
      <c r="J10">
        <v>8</v>
      </c>
      <c r="K10">
        <v>6</v>
      </c>
      <c r="L10">
        <v>6</v>
      </c>
      <c r="M10">
        <v>5</v>
      </c>
      <c r="N10">
        <v>5</v>
      </c>
      <c r="O10">
        <v>5</v>
      </c>
      <c r="P10">
        <v>5</v>
      </c>
    </row>
    <row r="11" spans="5:16" ht="12.75">
      <c r="E11" s="10" t="s">
        <v>291</v>
      </c>
      <c r="F11" s="8">
        <f aca="true" t="shared" si="0" ref="F11:L11">F10*100/65</f>
        <v>100</v>
      </c>
      <c r="G11" s="8">
        <f t="shared" si="0"/>
        <v>20</v>
      </c>
      <c r="H11" s="8">
        <f t="shared" si="0"/>
        <v>16.923076923076923</v>
      </c>
      <c r="I11" s="8">
        <f t="shared" si="0"/>
        <v>13.846153846153847</v>
      </c>
      <c r="J11" s="8">
        <f t="shared" si="0"/>
        <v>12.307692307692308</v>
      </c>
      <c r="K11" s="8">
        <f t="shared" si="0"/>
        <v>9.23076923076923</v>
      </c>
      <c r="L11" s="8">
        <f t="shared" si="0"/>
        <v>9.23076923076923</v>
      </c>
      <c r="M11" s="8">
        <f>M10*100/65</f>
        <v>7.6923076923076925</v>
      </c>
      <c r="N11" s="8">
        <f>N10*100/65</f>
        <v>7.6923076923076925</v>
      </c>
      <c r="O11" s="8">
        <f>O10*100/65</f>
        <v>7.6923076923076925</v>
      </c>
      <c r="P11" s="8">
        <f>P10*100/65</f>
        <v>7.6923076923076925</v>
      </c>
    </row>
    <row r="13" spans="5:9" ht="12.75">
      <c r="E13" s="10" t="s">
        <v>274</v>
      </c>
      <c r="F13">
        <v>130</v>
      </c>
      <c r="G13">
        <v>18</v>
      </c>
      <c r="H13">
        <v>17</v>
      </c>
      <c r="I13">
        <v>14</v>
      </c>
    </row>
    <row r="14" spans="5:9" ht="12.75">
      <c r="E14" t="s">
        <v>134</v>
      </c>
      <c r="F14">
        <v>100</v>
      </c>
      <c r="G14" s="8">
        <v>14</v>
      </c>
      <c r="H14" s="8">
        <v>13</v>
      </c>
      <c r="I14">
        <v>11</v>
      </c>
    </row>
    <row r="15" spans="5:16" ht="12.75">
      <c r="E15" s="10" t="s">
        <v>275</v>
      </c>
      <c r="G15" s="8"/>
      <c r="H15" s="8">
        <f aca="true" t="shared" si="1" ref="H15:M15">SUM(H18:H28)</f>
        <v>32</v>
      </c>
      <c r="I15" s="8">
        <f t="shared" si="1"/>
        <v>29</v>
      </c>
      <c r="J15" s="8">
        <f t="shared" si="1"/>
        <v>24</v>
      </c>
      <c r="K15" s="8">
        <f t="shared" si="1"/>
        <v>17</v>
      </c>
      <c r="L15" s="8">
        <f t="shared" si="1"/>
        <v>16</v>
      </c>
      <c r="M15" s="8">
        <f t="shared" si="1"/>
        <v>14</v>
      </c>
      <c r="N15" s="8">
        <f>SUM(N18:N28)</f>
        <v>14</v>
      </c>
      <c r="O15" s="8">
        <f>SUM(O18:O28)</f>
        <v>12</v>
      </c>
      <c r="P15" s="8">
        <f>SUM(P18:P28)</f>
        <v>11</v>
      </c>
    </row>
    <row r="16" spans="3:16" ht="12.75">
      <c r="C16" t="s">
        <v>282</v>
      </c>
      <c r="E16" t="s">
        <v>134</v>
      </c>
      <c r="G16" s="8"/>
      <c r="H16" s="8">
        <v>100</v>
      </c>
      <c r="I16" s="8">
        <f>I15*100/$H$15</f>
        <v>90.625</v>
      </c>
      <c r="J16" s="8">
        <f>J15*100/$H$15</f>
        <v>75</v>
      </c>
      <c r="K16" s="8">
        <f>K15*100/$H$15</f>
        <v>53.125</v>
      </c>
      <c r="L16" s="8">
        <f>L15*100/$H$15</f>
        <v>50</v>
      </c>
      <c r="M16" s="8">
        <f>M15*100/$H$15</f>
        <v>43.75</v>
      </c>
      <c r="N16" s="8">
        <f>N15*100/$H$15</f>
        <v>43.75</v>
      </c>
      <c r="O16" s="8">
        <f>O15*100/$H$15</f>
        <v>37.5</v>
      </c>
      <c r="P16" s="8">
        <f>P15*100/$H$15</f>
        <v>34.375</v>
      </c>
    </row>
    <row r="17" spans="1:4" ht="12.75">
      <c r="A17" t="s">
        <v>135</v>
      </c>
      <c r="B17" t="s">
        <v>136</v>
      </c>
      <c r="C17" t="s">
        <v>281</v>
      </c>
      <c r="D17" t="s">
        <v>8</v>
      </c>
    </row>
    <row r="18" spans="1:16" ht="12.75">
      <c r="A18" t="s">
        <v>150</v>
      </c>
      <c r="B18">
        <v>51</v>
      </c>
      <c r="C18" t="s">
        <v>154</v>
      </c>
      <c r="D18" t="s">
        <v>267</v>
      </c>
      <c r="G18" s="2"/>
      <c r="H18" s="2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  <c r="P18">
        <v>3</v>
      </c>
    </row>
    <row r="19" spans="1:16" ht="12.75">
      <c r="A19" t="s">
        <v>150</v>
      </c>
      <c r="B19">
        <v>63</v>
      </c>
      <c r="C19" t="s">
        <v>155</v>
      </c>
      <c r="D19" t="s">
        <v>267</v>
      </c>
      <c r="G19" s="2"/>
      <c r="H19" s="2">
        <v>6</v>
      </c>
      <c r="I19">
        <v>6</v>
      </c>
      <c r="J19">
        <v>5</v>
      </c>
      <c r="K19">
        <v>5</v>
      </c>
      <c r="L19">
        <v>5</v>
      </c>
      <c r="M19">
        <v>4</v>
      </c>
      <c r="N19">
        <v>4</v>
      </c>
      <c r="O19">
        <v>2</v>
      </c>
      <c r="P19">
        <v>2</v>
      </c>
    </row>
    <row r="20" spans="1:16" ht="12.75">
      <c r="A20" t="s">
        <v>150</v>
      </c>
      <c r="B20">
        <v>61</v>
      </c>
      <c r="C20" t="s">
        <v>155</v>
      </c>
      <c r="D20" t="s">
        <v>267</v>
      </c>
      <c r="G20" s="2"/>
      <c r="H20" s="2">
        <v>6</v>
      </c>
      <c r="I20">
        <v>6</v>
      </c>
      <c r="J20">
        <v>5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</row>
    <row r="21" spans="1:16" ht="12.75">
      <c r="A21" t="s">
        <v>150</v>
      </c>
      <c r="B21">
        <v>64</v>
      </c>
      <c r="C21" t="s">
        <v>155</v>
      </c>
      <c r="D21" t="s">
        <v>267</v>
      </c>
      <c r="G21" s="2"/>
      <c r="H21" s="2">
        <v>4</v>
      </c>
      <c r="I21">
        <v>4</v>
      </c>
      <c r="J21">
        <v>4</v>
      </c>
      <c r="K21">
        <v>3</v>
      </c>
      <c r="L21">
        <v>2</v>
      </c>
      <c r="M21">
        <v>2</v>
      </c>
      <c r="N21">
        <v>2</v>
      </c>
      <c r="O21">
        <v>2</v>
      </c>
      <c r="P21">
        <v>2</v>
      </c>
    </row>
    <row r="22" spans="1:16" ht="12.75">
      <c r="A22" t="s">
        <v>138</v>
      </c>
      <c r="B22">
        <v>65</v>
      </c>
      <c r="C22" t="s">
        <v>139</v>
      </c>
      <c r="G22" s="2"/>
      <c r="H22">
        <v>2</v>
      </c>
      <c r="I22">
        <v>1</v>
      </c>
      <c r="J22">
        <v>1</v>
      </c>
      <c r="K22">
        <v>1</v>
      </c>
      <c r="L22" s="21">
        <v>1</v>
      </c>
      <c r="M22">
        <v>1</v>
      </c>
      <c r="N22">
        <v>1</v>
      </c>
      <c r="O22">
        <v>1</v>
      </c>
      <c r="P22">
        <v>1</v>
      </c>
    </row>
    <row r="23" spans="1:13" ht="12.75">
      <c r="A23" t="s">
        <v>138</v>
      </c>
      <c r="B23">
        <v>18</v>
      </c>
      <c r="C23" t="s">
        <v>142</v>
      </c>
      <c r="H23">
        <v>1</v>
      </c>
      <c r="I23">
        <v>0</v>
      </c>
      <c r="J23">
        <v>0</v>
      </c>
      <c r="K23">
        <v>0</v>
      </c>
      <c r="L23" s="21">
        <v>0</v>
      </c>
      <c r="M23">
        <v>0</v>
      </c>
    </row>
    <row r="24" spans="1:13" ht="12.75">
      <c r="A24" t="s">
        <v>150</v>
      </c>
      <c r="B24">
        <v>33</v>
      </c>
      <c r="C24" t="s">
        <v>151</v>
      </c>
      <c r="G24" s="2"/>
      <c r="H24" s="2">
        <v>1</v>
      </c>
      <c r="I24">
        <v>1</v>
      </c>
      <c r="J24">
        <v>1</v>
      </c>
      <c r="K24">
        <v>0</v>
      </c>
      <c r="L24" s="21">
        <v>0</v>
      </c>
      <c r="M24">
        <v>0</v>
      </c>
    </row>
    <row r="25" spans="1:13" ht="12.75">
      <c r="A25" t="s">
        <v>150</v>
      </c>
      <c r="B25">
        <v>50</v>
      </c>
      <c r="C25" t="s">
        <v>144</v>
      </c>
      <c r="G25" s="2"/>
      <c r="H25" s="2">
        <v>1</v>
      </c>
      <c r="I25">
        <v>0</v>
      </c>
      <c r="J25" s="16">
        <v>0</v>
      </c>
      <c r="K25">
        <v>0</v>
      </c>
      <c r="L25" s="21">
        <v>0</v>
      </c>
      <c r="M25">
        <v>0</v>
      </c>
    </row>
    <row r="26" spans="1:13" ht="12.75">
      <c r="A26" t="s">
        <v>150</v>
      </c>
      <c r="B26">
        <v>59</v>
      </c>
      <c r="C26" t="s">
        <v>156</v>
      </c>
      <c r="G26" s="2"/>
      <c r="H26" s="2">
        <v>1</v>
      </c>
      <c r="I26">
        <v>1</v>
      </c>
      <c r="J26">
        <v>1</v>
      </c>
      <c r="K26">
        <v>0</v>
      </c>
      <c r="L26" s="21">
        <v>0</v>
      </c>
      <c r="M26">
        <v>0</v>
      </c>
    </row>
    <row r="27" spans="1:13" ht="12.75">
      <c r="A27" t="s">
        <v>150</v>
      </c>
      <c r="B27">
        <v>60</v>
      </c>
      <c r="C27" t="s">
        <v>155</v>
      </c>
      <c r="G27" s="2"/>
      <c r="H27" s="2">
        <v>1</v>
      </c>
      <c r="I27">
        <v>1</v>
      </c>
      <c r="J27">
        <v>0</v>
      </c>
      <c r="K27">
        <v>0</v>
      </c>
      <c r="L27" s="21">
        <v>0</v>
      </c>
      <c r="M27">
        <v>0</v>
      </c>
    </row>
    <row r="28" spans="1:13" ht="12.75">
      <c r="A28" t="s">
        <v>150</v>
      </c>
      <c r="B28">
        <v>62</v>
      </c>
      <c r="C28" t="s">
        <v>155</v>
      </c>
      <c r="D28" t="s">
        <v>267</v>
      </c>
      <c r="G28" s="2"/>
      <c r="H28" s="2">
        <v>5</v>
      </c>
      <c r="I28">
        <v>5</v>
      </c>
      <c r="J28">
        <v>3</v>
      </c>
      <c r="K28">
        <v>1</v>
      </c>
      <c r="L28">
        <v>1</v>
      </c>
      <c r="M28">
        <v>0</v>
      </c>
    </row>
    <row r="31" spans="1:17" ht="12.75">
      <c r="A31" t="s">
        <v>150</v>
      </c>
      <c r="B31">
        <v>67</v>
      </c>
      <c r="C31" t="s">
        <v>155</v>
      </c>
      <c r="D31" t="s">
        <v>260</v>
      </c>
      <c r="H31">
        <v>6</v>
      </c>
      <c r="I31">
        <v>6</v>
      </c>
      <c r="J31">
        <v>6</v>
      </c>
      <c r="K31">
        <v>6</v>
      </c>
      <c r="L31">
        <v>6</v>
      </c>
      <c r="M31">
        <v>6</v>
      </c>
      <c r="N31">
        <v>6</v>
      </c>
      <c r="O31">
        <v>6</v>
      </c>
      <c r="P31">
        <v>6</v>
      </c>
      <c r="Q31" s="2" t="s">
        <v>293</v>
      </c>
    </row>
    <row r="32" spans="1:16" ht="12.75">
      <c r="A32" t="s">
        <v>150</v>
      </c>
      <c r="B32">
        <v>66</v>
      </c>
      <c r="C32" t="s">
        <v>155</v>
      </c>
      <c r="D32" t="s">
        <v>260</v>
      </c>
      <c r="H32">
        <v>9</v>
      </c>
      <c r="I32">
        <v>9</v>
      </c>
      <c r="J32">
        <v>9</v>
      </c>
      <c r="K32">
        <v>8</v>
      </c>
      <c r="L32">
        <v>5</v>
      </c>
      <c r="M32">
        <v>1</v>
      </c>
      <c r="N32">
        <v>1</v>
      </c>
      <c r="O32">
        <v>0</v>
      </c>
      <c r="P32">
        <v>0</v>
      </c>
    </row>
    <row r="34" spans="14:15" ht="12.75">
      <c r="N34">
        <f>SUM(N18:N32)</f>
        <v>21</v>
      </c>
      <c r="O34">
        <f>SUM(O18:O32)</f>
        <v>18</v>
      </c>
    </row>
  </sheetData>
  <sheetProtection/>
  <printOptions gridLines="1"/>
  <pageMargins left="0.27" right="0.25" top="0.77" bottom="0.27" header="0.77" footer="0.2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pane ySplit="7" topLeftCell="A10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9.8515625" style="0" customWidth="1"/>
    <col min="2" max="2" width="6.8515625" style="0" customWidth="1"/>
    <col min="6" max="6" width="11.28125" style="0" customWidth="1"/>
    <col min="8" max="8" width="14.421875" style="0" customWidth="1"/>
  </cols>
  <sheetData>
    <row r="1" ht="12.75">
      <c r="A1" s="1" t="s">
        <v>170</v>
      </c>
    </row>
    <row r="2" s="1" customFormat="1" ht="12.75">
      <c r="A2" s="1" t="s">
        <v>171</v>
      </c>
    </row>
    <row r="3" s="1" customFormat="1" ht="12.75">
      <c r="A3" s="1" t="s">
        <v>172</v>
      </c>
    </row>
    <row r="4" s="1" customFormat="1" ht="12.75"/>
    <row r="5" spans="3:6" s="1" customFormat="1" ht="12.75">
      <c r="C5" s="1" t="s">
        <v>173</v>
      </c>
      <c r="F5" s="3" t="s">
        <v>174</v>
      </c>
    </row>
    <row r="6" spans="1:8" ht="12.75">
      <c r="A6" s="1" t="s">
        <v>56</v>
      </c>
      <c r="B6" s="1" t="s">
        <v>59</v>
      </c>
      <c r="D6" s="4" t="s">
        <v>175</v>
      </c>
      <c r="F6" s="3" t="s">
        <v>176</v>
      </c>
      <c r="G6" s="3" t="s">
        <v>177</v>
      </c>
      <c r="H6" s="3" t="s">
        <v>178</v>
      </c>
    </row>
    <row r="7" spans="1:8" s="1" customFormat="1" ht="12.75">
      <c r="A7" s="1" t="s">
        <v>57</v>
      </c>
      <c r="B7" s="1" t="s">
        <v>58</v>
      </c>
      <c r="C7" s="1" t="s">
        <v>179</v>
      </c>
      <c r="D7" s="1" t="s">
        <v>180</v>
      </c>
      <c r="E7" s="1" t="s">
        <v>181</v>
      </c>
      <c r="F7" s="3" t="s">
        <v>182</v>
      </c>
      <c r="G7" s="3" t="s">
        <v>133</v>
      </c>
      <c r="H7" s="3" t="s">
        <v>183</v>
      </c>
    </row>
    <row r="8" spans="1:7" ht="12.75">
      <c r="A8" t="s">
        <v>113</v>
      </c>
      <c r="B8" t="s">
        <v>4</v>
      </c>
      <c r="C8">
        <v>6</v>
      </c>
      <c r="D8">
        <v>1</v>
      </c>
      <c r="E8">
        <v>1</v>
      </c>
      <c r="F8">
        <v>6</v>
      </c>
      <c r="G8">
        <f aca="true" t="shared" si="0" ref="G8:G31">C8+F8</f>
        <v>12</v>
      </c>
    </row>
    <row r="9" spans="1:7" ht="12.75">
      <c r="A9" t="s">
        <v>116</v>
      </c>
      <c r="B9" t="s">
        <v>5</v>
      </c>
      <c r="C9">
        <v>4</v>
      </c>
      <c r="D9">
        <v>3</v>
      </c>
      <c r="E9">
        <v>1</v>
      </c>
      <c r="F9">
        <v>3</v>
      </c>
      <c r="G9">
        <f t="shared" si="0"/>
        <v>7</v>
      </c>
    </row>
    <row r="10" spans="1:7" ht="12.75">
      <c r="A10" t="s">
        <v>115</v>
      </c>
      <c r="B10" t="s">
        <v>5</v>
      </c>
      <c r="C10">
        <v>5</v>
      </c>
      <c r="D10">
        <v>3</v>
      </c>
      <c r="F10">
        <v>4</v>
      </c>
      <c r="G10">
        <f t="shared" si="0"/>
        <v>9</v>
      </c>
    </row>
    <row r="11" spans="1:7" ht="12.75">
      <c r="A11" t="s">
        <v>112</v>
      </c>
      <c r="B11" t="s">
        <v>5</v>
      </c>
      <c r="C11">
        <v>3</v>
      </c>
      <c r="D11">
        <v>5</v>
      </c>
      <c r="F11">
        <v>3</v>
      </c>
      <c r="G11">
        <f t="shared" si="0"/>
        <v>6</v>
      </c>
    </row>
    <row r="12" spans="1:8" ht="12.75">
      <c r="A12" t="s">
        <v>106</v>
      </c>
      <c r="B12" t="s">
        <v>5</v>
      </c>
      <c r="C12">
        <v>1</v>
      </c>
      <c r="D12">
        <v>7</v>
      </c>
      <c r="G12">
        <f t="shared" si="0"/>
        <v>1</v>
      </c>
      <c r="H12">
        <v>1</v>
      </c>
    </row>
    <row r="13" spans="1:8" ht="12.75">
      <c r="A13" t="s">
        <v>108</v>
      </c>
      <c r="B13" t="s">
        <v>7</v>
      </c>
      <c r="C13">
        <v>0</v>
      </c>
      <c r="D13">
        <v>8</v>
      </c>
      <c r="G13">
        <f t="shared" si="0"/>
        <v>0</v>
      </c>
      <c r="H13">
        <v>2</v>
      </c>
    </row>
    <row r="14" spans="1:7" ht="12.75">
      <c r="A14" t="s">
        <v>109</v>
      </c>
      <c r="B14" t="s">
        <v>4</v>
      </c>
      <c r="C14">
        <v>3</v>
      </c>
      <c r="D14">
        <v>5</v>
      </c>
      <c r="F14">
        <v>8</v>
      </c>
      <c r="G14">
        <f t="shared" si="0"/>
        <v>11</v>
      </c>
    </row>
    <row r="15" spans="1:7" ht="12.75">
      <c r="A15" t="s">
        <v>111</v>
      </c>
      <c r="B15" t="s">
        <v>4</v>
      </c>
      <c r="C15">
        <v>4</v>
      </c>
      <c r="D15">
        <v>4</v>
      </c>
      <c r="F15">
        <v>2</v>
      </c>
      <c r="G15">
        <f t="shared" si="0"/>
        <v>6</v>
      </c>
    </row>
    <row r="16" spans="1:7" ht="12.75">
      <c r="A16" t="s">
        <v>101</v>
      </c>
      <c r="B16" t="s">
        <v>7</v>
      </c>
      <c r="C16" s="10">
        <v>7</v>
      </c>
      <c r="D16">
        <v>0</v>
      </c>
      <c r="E16">
        <v>1</v>
      </c>
      <c r="F16">
        <v>3</v>
      </c>
      <c r="G16">
        <f t="shared" si="0"/>
        <v>10</v>
      </c>
    </row>
    <row r="17" spans="1:8" ht="12.75">
      <c r="A17" t="s">
        <v>104</v>
      </c>
      <c r="B17" t="s">
        <v>7</v>
      </c>
      <c r="C17" s="2">
        <v>0</v>
      </c>
      <c r="D17" s="2">
        <v>8</v>
      </c>
      <c r="G17">
        <f t="shared" si="0"/>
        <v>0</v>
      </c>
      <c r="H17">
        <v>2</v>
      </c>
    </row>
    <row r="18" spans="1:8" ht="12.75">
      <c r="A18" t="s">
        <v>105</v>
      </c>
      <c r="B18" t="s">
        <v>7</v>
      </c>
      <c r="C18" s="2">
        <v>0</v>
      </c>
      <c r="D18" s="2">
        <v>8</v>
      </c>
      <c r="G18">
        <f t="shared" si="0"/>
        <v>0</v>
      </c>
      <c r="H18">
        <v>2</v>
      </c>
    </row>
    <row r="19" spans="1:7" ht="12.75">
      <c r="A19" t="s">
        <v>103</v>
      </c>
      <c r="B19" t="s">
        <v>6</v>
      </c>
      <c r="C19" s="2">
        <v>3</v>
      </c>
      <c r="D19" s="2">
        <v>5</v>
      </c>
      <c r="G19">
        <f t="shared" si="0"/>
        <v>3</v>
      </c>
    </row>
    <row r="20" spans="1:7" ht="12.75">
      <c r="A20" t="s">
        <v>94</v>
      </c>
      <c r="B20" t="s">
        <v>3</v>
      </c>
      <c r="C20" s="2">
        <v>5</v>
      </c>
      <c r="D20" s="2">
        <v>3</v>
      </c>
      <c r="F20">
        <v>4</v>
      </c>
      <c r="G20">
        <f t="shared" si="0"/>
        <v>9</v>
      </c>
    </row>
    <row r="21" spans="1:7" ht="12.75">
      <c r="A21" t="s">
        <v>95</v>
      </c>
      <c r="B21" t="s">
        <v>3</v>
      </c>
      <c r="C21" s="2">
        <v>1</v>
      </c>
      <c r="D21" s="2">
        <v>6</v>
      </c>
      <c r="E21" s="2">
        <v>1</v>
      </c>
      <c r="F21" s="2">
        <v>2</v>
      </c>
      <c r="G21">
        <f t="shared" si="0"/>
        <v>3</v>
      </c>
    </row>
    <row r="22" spans="1:8" ht="12.75">
      <c r="A22" t="s">
        <v>97</v>
      </c>
      <c r="B22" t="s">
        <v>3</v>
      </c>
      <c r="C22" s="2">
        <v>0</v>
      </c>
      <c r="D22" s="2">
        <v>8</v>
      </c>
      <c r="G22">
        <f t="shared" si="0"/>
        <v>0</v>
      </c>
      <c r="H22">
        <v>2</v>
      </c>
    </row>
    <row r="23" spans="1:7" ht="12.75">
      <c r="A23" t="s">
        <v>98</v>
      </c>
      <c r="B23" t="s">
        <v>2</v>
      </c>
      <c r="C23" s="2">
        <v>2</v>
      </c>
      <c r="D23" s="2">
        <v>5</v>
      </c>
      <c r="E23" s="2">
        <v>1</v>
      </c>
      <c r="F23" s="2">
        <v>2</v>
      </c>
      <c r="G23">
        <f t="shared" si="0"/>
        <v>4</v>
      </c>
    </row>
    <row r="24" spans="1:8" ht="12.75">
      <c r="A24" t="s">
        <v>87</v>
      </c>
      <c r="B24" t="s">
        <v>0</v>
      </c>
      <c r="C24" s="2">
        <v>1</v>
      </c>
      <c r="D24" s="2">
        <v>7</v>
      </c>
      <c r="G24">
        <f t="shared" si="0"/>
        <v>1</v>
      </c>
      <c r="H24">
        <v>1</v>
      </c>
    </row>
    <row r="25" spans="1:8" ht="12.75">
      <c r="A25" t="s">
        <v>93</v>
      </c>
      <c r="B25" t="s">
        <v>0</v>
      </c>
      <c r="C25" s="2">
        <v>0</v>
      </c>
      <c r="D25" s="2">
        <v>8</v>
      </c>
      <c r="G25">
        <f t="shared" si="0"/>
        <v>0</v>
      </c>
      <c r="H25">
        <v>2</v>
      </c>
    </row>
    <row r="26" spans="1:7" ht="12.75">
      <c r="A26" t="s">
        <v>85</v>
      </c>
      <c r="B26" t="s">
        <v>0</v>
      </c>
      <c r="C26" s="2">
        <v>5</v>
      </c>
      <c r="D26" s="2">
        <v>3</v>
      </c>
      <c r="F26">
        <v>3</v>
      </c>
      <c r="G26">
        <f t="shared" si="0"/>
        <v>8</v>
      </c>
    </row>
    <row r="27" spans="1:8" ht="12.75">
      <c r="A27" t="s">
        <v>91</v>
      </c>
      <c r="B27" t="s">
        <v>2</v>
      </c>
      <c r="C27" s="2">
        <v>0</v>
      </c>
      <c r="D27" s="2">
        <v>8</v>
      </c>
      <c r="F27">
        <v>2</v>
      </c>
      <c r="G27">
        <f t="shared" si="0"/>
        <v>2</v>
      </c>
      <c r="H27">
        <v>1</v>
      </c>
    </row>
    <row r="28" spans="1:7" ht="12.75">
      <c r="A28" t="s">
        <v>90</v>
      </c>
      <c r="B28" t="s">
        <v>2</v>
      </c>
      <c r="C28" s="2">
        <v>5</v>
      </c>
      <c r="D28" s="2">
        <v>3</v>
      </c>
      <c r="F28">
        <v>1</v>
      </c>
      <c r="G28">
        <f t="shared" si="0"/>
        <v>6</v>
      </c>
    </row>
    <row r="29" spans="1:7" ht="12.75">
      <c r="A29" t="s">
        <v>92</v>
      </c>
      <c r="B29" t="s">
        <v>2</v>
      </c>
      <c r="C29" s="2">
        <v>5</v>
      </c>
      <c r="D29" s="2">
        <v>2</v>
      </c>
      <c r="E29" s="2">
        <v>1</v>
      </c>
      <c r="G29">
        <f t="shared" si="0"/>
        <v>5</v>
      </c>
    </row>
    <row r="30" spans="1:8" ht="12.75">
      <c r="A30" t="s">
        <v>88</v>
      </c>
      <c r="B30" t="s">
        <v>0</v>
      </c>
      <c r="C30" s="2">
        <v>0</v>
      </c>
      <c r="D30" s="2">
        <v>8</v>
      </c>
      <c r="G30">
        <f t="shared" si="0"/>
        <v>0</v>
      </c>
      <c r="H30">
        <v>2</v>
      </c>
    </row>
    <row r="31" spans="1:8" ht="12.75">
      <c r="A31" t="s">
        <v>89</v>
      </c>
      <c r="B31" t="s">
        <v>1</v>
      </c>
      <c r="C31">
        <v>1</v>
      </c>
      <c r="D31">
        <v>6</v>
      </c>
      <c r="E31">
        <v>1</v>
      </c>
      <c r="G31">
        <f t="shared" si="0"/>
        <v>1</v>
      </c>
      <c r="H31">
        <v>1</v>
      </c>
    </row>
    <row r="32" spans="2:8" ht="12.75">
      <c r="B32" s="3" t="s">
        <v>127</v>
      </c>
      <c r="C32" s="1">
        <f aca="true" t="shared" si="1" ref="C32:H32">SUM(C8:C31)</f>
        <v>61</v>
      </c>
      <c r="D32" s="1">
        <f t="shared" si="1"/>
        <v>124</v>
      </c>
      <c r="E32" s="1">
        <f t="shared" si="1"/>
        <v>7</v>
      </c>
      <c r="F32" s="1">
        <f t="shared" si="1"/>
        <v>43</v>
      </c>
      <c r="G32" s="1">
        <f t="shared" si="1"/>
        <v>104</v>
      </c>
      <c r="H32" s="1">
        <f t="shared" si="1"/>
        <v>16</v>
      </c>
    </row>
    <row r="34" spans="1:7" ht="12.75">
      <c r="A34" s="11" t="s">
        <v>184</v>
      </c>
      <c r="B34" s="12" t="s">
        <v>1</v>
      </c>
      <c r="C34" s="2">
        <v>2</v>
      </c>
      <c r="D34" s="2">
        <v>1</v>
      </c>
      <c r="E34" s="2"/>
      <c r="G34">
        <f aca="true" t="shared" si="2" ref="G34:G80">C34+F34</f>
        <v>2</v>
      </c>
    </row>
    <row r="35" spans="1:7" ht="12.75">
      <c r="A35" s="11" t="s">
        <v>185</v>
      </c>
      <c r="C35" s="2">
        <v>1</v>
      </c>
      <c r="D35" s="2">
        <v>2</v>
      </c>
      <c r="G35">
        <f t="shared" si="2"/>
        <v>1</v>
      </c>
    </row>
    <row r="36" spans="1:7" ht="12.75">
      <c r="A36" s="11" t="s">
        <v>186</v>
      </c>
      <c r="C36" s="2">
        <v>0</v>
      </c>
      <c r="D36" s="2">
        <v>3</v>
      </c>
      <c r="G36">
        <f t="shared" si="2"/>
        <v>0</v>
      </c>
    </row>
    <row r="37" spans="1:8" ht="12.75">
      <c r="A37" s="11" t="s">
        <v>187</v>
      </c>
      <c r="B37" t="s">
        <v>188</v>
      </c>
      <c r="C37" s="2">
        <v>0</v>
      </c>
      <c r="D37" s="2">
        <v>3</v>
      </c>
      <c r="G37">
        <f t="shared" si="2"/>
        <v>0</v>
      </c>
      <c r="H37">
        <v>1</v>
      </c>
    </row>
    <row r="38" spans="1:7" ht="12.75">
      <c r="A38" s="11" t="s">
        <v>189</v>
      </c>
      <c r="C38" s="2">
        <v>0</v>
      </c>
      <c r="D38" s="2">
        <v>3</v>
      </c>
      <c r="G38">
        <f t="shared" si="2"/>
        <v>0</v>
      </c>
    </row>
    <row r="39" spans="1:8" ht="12.75">
      <c r="A39" s="11" t="s">
        <v>190</v>
      </c>
      <c r="C39" s="2">
        <v>0</v>
      </c>
      <c r="D39" s="2">
        <v>3</v>
      </c>
      <c r="G39">
        <f t="shared" si="2"/>
        <v>0</v>
      </c>
      <c r="H39">
        <v>1</v>
      </c>
    </row>
    <row r="40" spans="1:8" ht="12.75">
      <c r="A40" s="11" t="s">
        <v>191</v>
      </c>
      <c r="B40" t="s">
        <v>188</v>
      </c>
      <c r="C40" s="2">
        <v>0</v>
      </c>
      <c r="D40" s="2">
        <v>3</v>
      </c>
      <c r="G40">
        <f t="shared" si="2"/>
        <v>0</v>
      </c>
      <c r="H40">
        <v>1</v>
      </c>
    </row>
    <row r="41" spans="1:7" ht="12.75">
      <c r="A41" s="11" t="s">
        <v>192</v>
      </c>
      <c r="C41" s="2">
        <v>1</v>
      </c>
      <c r="D41" s="2">
        <v>2</v>
      </c>
      <c r="G41">
        <f t="shared" si="2"/>
        <v>1</v>
      </c>
    </row>
    <row r="42" spans="1:8" ht="12.75">
      <c r="A42" s="11" t="s">
        <v>193</v>
      </c>
      <c r="C42" s="2">
        <v>0</v>
      </c>
      <c r="D42" s="2">
        <v>3</v>
      </c>
      <c r="G42">
        <f t="shared" si="2"/>
        <v>0</v>
      </c>
      <c r="H42">
        <v>1</v>
      </c>
    </row>
    <row r="43" spans="1:7" ht="12.75">
      <c r="A43" s="11" t="s">
        <v>194</v>
      </c>
      <c r="B43" t="s">
        <v>4</v>
      </c>
      <c r="C43" s="2">
        <v>1</v>
      </c>
      <c r="D43" s="2">
        <v>2</v>
      </c>
      <c r="G43">
        <f t="shared" si="2"/>
        <v>1</v>
      </c>
    </row>
    <row r="44" spans="1:7" ht="12.75">
      <c r="A44" s="11" t="s">
        <v>195</v>
      </c>
      <c r="C44" s="2">
        <v>0</v>
      </c>
      <c r="D44" s="2">
        <v>3</v>
      </c>
      <c r="G44">
        <f t="shared" si="2"/>
        <v>0</v>
      </c>
    </row>
    <row r="45" spans="1:7" ht="12.75">
      <c r="A45" s="11" t="s">
        <v>196</v>
      </c>
      <c r="C45" s="2">
        <v>1</v>
      </c>
      <c r="D45" s="2">
        <v>2</v>
      </c>
      <c r="G45">
        <f t="shared" si="2"/>
        <v>1</v>
      </c>
    </row>
    <row r="46" spans="1:7" ht="12.75">
      <c r="A46" s="11" t="s">
        <v>197</v>
      </c>
      <c r="B46" t="s">
        <v>198</v>
      </c>
      <c r="C46" s="13">
        <v>1</v>
      </c>
      <c r="D46" s="13">
        <v>2</v>
      </c>
      <c r="G46">
        <f t="shared" si="2"/>
        <v>1</v>
      </c>
    </row>
    <row r="47" spans="1:7" ht="12.75">
      <c r="A47" s="11" t="s">
        <v>199</v>
      </c>
      <c r="C47" s="2">
        <v>3</v>
      </c>
      <c r="D47">
        <v>0</v>
      </c>
      <c r="G47">
        <f t="shared" si="2"/>
        <v>3</v>
      </c>
    </row>
    <row r="48" spans="1:7" ht="12.75">
      <c r="A48" s="11" t="s">
        <v>200</v>
      </c>
      <c r="C48" s="2">
        <v>0</v>
      </c>
      <c r="D48">
        <v>3</v>
      </c>
      <c r="G48">
        <f t="shared" si="2"/>
        <v>0</v>
      </c>
    </row>
    <row r="49" spans="1:7" ht="12.75">
      <c r="A49" s="11" t="s">
        <v>201</v>
      </c>
      <c r="B49" t="s">
        <v>202</v>
      </c>
      <c r="C49" s="2">
        <v>3</v>
      </c>
      <c r="D49" s="2">
        <v>0</v>
      </c>
      <c r="G49">
        <f t="shared" si="2"/>
        <v>3</v>
      </c>
    </row>
    <row r="50" spans="1:7" ht="12.75">
      <c r="A50" s="11" t="s">
        <v>203</v>
      </c>
      <c r="C50" s="2">
        <v>3</v>
      </c>
      <c r="D50">
        <v>0</v>
      </c>
      <c r="G50">
        <f t="shared" si="2"/>
        <v>3</v>
      </c>
    </row>
    <row r="51" spans="1:7" ht="12.75">
      <c r="A51" s="11" t="s">
        <v>204</v>
      </c>
      <c r="C51" s="2">
        <v>3</v>
      </c>
      <c r="D51">
        <v>0</v>
      </c>
      <c r="G51">
        <f t="shared" si="2"/>
        <v>3</v>
      </c>
    </row>
    <row r="52" spans="1:7" ht="12.75">
      <c r="A52" s="11" t="s">
        <v>205</v>
      </c>
      <c r="B52" t="s">
        <v>202</v>
      </c>
      <c r="C52" s="2">
        <v>3</v>
      </c>
      <c r="D52" s="2">
        <v>0</v>
      </c>
      <c r="G52">
        <f t="shared" si="2"/>
        <v>3</v>
      </c>
    </row>
    <row r="53" spans="1:7" ht="12.75">
      <c r="A53" s="11" t="s">
        <v>206</v>
      </c>
      <c r="C53" s="2">
        <v>2</v>
      </c>
      <c r="D53">
        <v>1</v>
      </c>
      <c r="G53">
        <f t="shared" si="2"/>
        <v>2</v>
      </c>
    </row>
    <row r="54" spans="1:7" ht="12.75">
      <c r="A54" s="11" t="s">
        <v>207</v>
      </c>
      <c r="C54" s="2">
        <v>2</v>
      </c>
      <c r="D54">
        <v>1</v>
      </c>
      <c r="G54">
        <f t="shared" si="2"/>
        <v>2</v>
      </c>
    </row>
    <row r="55" spans="1:7" ht="12.75">
      <c r="A55" s="11" t="s">
        <v>208</v>
      </c>
      <c r="B55" t="s">
        <v>209</v>
      </c>
      <c r="C55" s="2">
        <v>1</v>
      </c>
      <c r="D55" s="2">
        <v>2</v>
      </c>
      <c r="G55">
        <f t="shared" si="2"/>
        <v>1</v>
      </c>
    </row>
    <row r="56" spans="1:7" ht="12.75">
      <c r="A56" s="11" t="s">
        <v>210</v>
      </c>
      <c r="C56" s="2">
        <v>3</v>
      </c>
      <c r="D56" s="2">
        <v>0</v>
      </c>
      <c r="G56">
        <f t="shared" si="2"/>
        <v>3</v>
      </c>
    </row>
    <row r="57" spans="1:7" ht="12.75">
      <c r="A57" s="11" t="s">
        <v>211</v>
      </c>
      <c r="C57" s="2">
        <v>1</v>
      </c>
      <c r="D57" s="2">
        <v>2</v>
      </c>
      <c r="G57">
        <f t="shared" si="2"/>
        <v>1</v>
      </c>
    </row>
    <row r="58" spans="1:7" ht="12.75">
      <c r="A58" s="11" t="s">
        <v>212</v>
      </c>
      <c r="B58" t="s">
        <v>209</v>
      </c>
      <c r="C58" s="2">
        <v>2</v>
      </c>
      <c r="D58" s="2">
        <v>1</v>
      </c>
      <c r="G58">
        <f t="shared" si="2"/>
        <v>2</v>
      </c>
    </row>
    <row r="59" spans="1:7" ht="12.75">
      <c r="A59" s="11" t="s">
        <v>213</v>
      </c>
      <c r="C59" s="2">
        <v>2</v>
      </c>
      <c r="D59">
        <v>1</v>
      </c>
      <c r="G59">
        <f t="shared" si="2"/>
        <v>2</v>
      </c>
    </row>
    <row r="60" spans="1:7" ht="12.75">
      <c r="A60" s="11" t="s">
        <v>214</v>
      </c>
      <c r="C60" s="2">
        <v>1</v>
      </c>
      <c r="D60">
        <v>2</v>
      </c>
      <c r="G60">
        <f t="shared" si="2"/>
        <v>1</v>
      </c>
    </row>
    <row r="61" spans="1:7" ht="12.75">
      <c r="A61" s="11" t="s">
        <v>215</v>
      </c>
      <c r="B61" t="s">
        <v>5</v>
      </c>
      <c r="C61" s="2">
        <v>1</v>
      </c>
      <c r="D61" s="2">
        <v>2</v>
      </c>
      <c r="G61">
        <f t="shared" si="2"/>
        <v>1</v>
      </c>
    </row>
    <row r="62" spans="1:7" ht="12.75">
      <c r="A62" s="11" t="s">
        <v>216</v>
      </c>
      <c r="C62" s="2">
        <v>1</v>
      </c>
      <c r="D62" s="2">
        <v>2</v>
      </c>
      <c r="G62">
        <f t="shared" si="2"/>
        <v>1</v>
      </c>
    </row>
    <row r="63" spans="1:7" ht="12.75">
      <c r="A63" s="11" t="s">
        <v>217</v>
      </c>
      <c r="C63" s="2">
        <v>2</v>
      </c>
      <c r="D63" s="2">
        <v>1</v>
      </c>
      <c r="G63">
        <f t="shared" si="2"/>
        <v>2</v>
      </c>
    </row>
    <row r="64" spans="1:7" ht="12.75">
      <c r="A64" s="11" t="s">
        <v>218</v>
      </c>
      <c r="C64" s="2">
        <v>2</v>
      </c>
      <c r="D64" s="2">
        <v>1</v>
      </c>
      <c r="G64">
        <f t="shared" si="2"/>
        <v>2</v>
      </c>
    </row>
    <row r="65" spans="1:7" ht="12.75">
      <c r="A65" s="11" t="s">
        <v>219</v>
      </c>
      <c r="B65" t="s">
        <v>5</v>
      </c>
      <c r="C65" s="2">
        <v>1</v>
      </c>
      <c r="D65" s="2">
        <v>2</v>
      </c>
      <c r="E65" s="2"/>
      <c r="G65">
        <f t="shared" si="2"/>
        <v>1</v>
      </c>
    </row>
    <row r="66" spans="1:7" ht="12.75">
      <c r="A66" s="11" t="s">
        <v>220</v>
      </c>
      <c r="C66" s="2">
        <v>1</v>
      </c>
      <c r="D66" s="2">
        <v>2</v>
      </c>
      <c r="G66">
        <f t="shared" si="2"/>
        <v>1</v>
      </c>
    </row>
    <row r="67" spans="1:7" ht="12.75">
      <c r="A67" s="11" t="s">
        <v>221</v>
      </c>
      <c r="C67" s="2">
        <v>2</v>
      </c>
      <c r="D67" s="2">
        <v>1</v>
      </c>
      <c r="G67">
        <f t="shared" si="2"/>
        <v>2</v>
      </c>
    </row>
    <row r="68" spans="1:7" ht="12.75">
      <c r="A68" s="11" t="s">
        <v>222</v>
      </c>
      <c r="C68" s="2">
        <v>0</v>
      </c>
      <c r="D68" s="2">
        <v>3</v>
      </c>
      <c r="G68">
        <f t="shared" si="2"/>
        <v>0</v>
      </c>
    </row>
    <row r="69" spans="1:7" ht="12.75">
      <c r="A69" s="11" t="s">
        <v>223</v>
      </c>
      <c r="B69" t="s">
        <v>5</v>
      </c>
      <c r="C69" s="2">
        <v>1</v>
      </c>
      <c r="D69" s="2">
        <v>2</v>
      </c>
      <c r="G69">
        <f t="shared" si="2"/>
        <v>1</v>
      </c>
    </row>
    <row r="70" spans="1:7" ht="12.75">
      <c r="A70" s="11" t="s">
        <v>224</v>
      </c>
      <c r="C70" s="2">
        <v>2</v>
      </c>
      <c r="D70" s="2">
        <v>1</v>
      </c>
      <c r="G70">
        <f t="shared" si="2"/>
        <v>2</v>
      </c>
    </row>
    <row r="71" spans="1:7" ht="12.75">
      <c r="A71" s="11" t="s">
        <v>225</v>
      </c>
      <c r="C71" s="2">
        <v>2</v>
      </c>
      <c r="D71" s="2">
        <v>1</v>
      </c>
      <c r="G71">
        <f t="shared" si="2"/>
        <v>2</v>
      </c>
    </row>
    <row r="72" spans="1:7" ht="12.75">
      <c r="A72" s="11" t="s">
        <v>226</v>
      </c>
      <c r="C72" s="2">
        <v>3</v>
      </c>
      <c r="D72" s="2">
        <v>0</v>
      </c>
      <c r="G72">
        <f t="shared" si="2"/>
        <v>3</v>
      </c>
    </row>
    <row r="73" spans="1:7" ht="12.75">
      <c r="A73" s="11" t="s">
        <v>227</v>
      </c>
      <c r="B73" t="s">
        <v>5</v>
      </c>
      <c r="C73" s="2">
        <v>3</v>
      </c>
      <c r="D73" s="2">
        <v>0</v>
      </c>
      <c r="G73">
        <f t="shared" si="2"/>
        <v>3</v>
      </c>
    </row>
    <row r="74" spans="1:7" ht="12.75">
      <c r="A74" s="11" t="s">
        <v>228</v>
      </c>
      <c r="C74" s="2">
        <v>3</v>
      </c>
      <c r="D74" s="2">
        <v>0</v>
      </c>
      <c r="G74">
        <f t="shared" si="2"/>
        <v>3</v>
      </c>
    </row>
    <row r="75" spans="1:7" ht="12.75">
      <c r="A75" s="11" t="s">
        <v>229</v>
      </c>
      <c r="C75" s="2">
        <v>1</v>
      </c>
      <c r="D75" s="2">
        <v>2</v>
      </c>
      <c r="G75">
        <f t="shared" si="2"/>
        <v>1</v>
      </c>
    </row>
    <row r="76" spans="1:7" ht="12.75">
      <c r="A76" s="11" t="s">
        <v>230</v>
      </c>
      <c r="C76" s="2">
        <v>2</v>
      </c>
      <c r="D76" s="2">
        <v>1</v>
      </c>
      <c r="G76">
        <f t="shared" si="2"/>
        <v>2</v>
      </c>
    </row>
    <row r="77" spans="1:7" ht="12.75">
      <c r="A77" s="11" t="s">
        <v>231</v>
      </c>
      <c r="B77" t="s">
        <v>6</v>
      </c>
      <c r="C77" s="2">
        <v>3</v>
      </c>
      <c r="D77" s="2">
        <v>0</v>
      </c>
      <c r="G77">
        <f t="shared" si="2"/>
        <v>3</v>
      </c>
    </row>
    <row r="78" spans="1:7" ht="12.75">
      <c r="A78" s="11" t="s">
        <v>232</v>
      </c>
      <c r="C78" s="2">
        <v>2</v>
      </c>
      <c r="D78" s="2">
        <v>1</v>
      </c>
      <c r="G78">
        <f t="shared" si="2"/>
        <v>2</v>
      </c>
    </row>
    <row r="79" spans="1:7" ht="12.75">
      <c r="A79" s="11" t="s">
        <v>233</v>
      </c>
      <c r="C79" s="2">
        <v>2</v>
      </c>
      <c r="D79" s="2">
        <v>1</v>
      </c>
      <c r="G79">
        <f t="shared" si="2"/>
        <v>2</v>
      </c>
    </row>
    <row r="80" spans="1:7" ht="12.75">
      <c r="A80" s="11" t="s">
        <v>234</v>
      </c>
      <c r="C80" s="2">
        <v>3</v>
      </c>
      <c r="D80" s="2">
        <v>0</v>
      </c>
      <c r="G80">
        <f t="shared" si="2"/>
        <v>3</v>
      </c>
    </row>
    <row r="81" spans="2:8" ht="12.75">
      <c r="B81" s="3" t="s">
        <v>127</v>
      </c>
      <c r="C81" s="1">
        <f aca="true" t="shared" si="3" ref="C81:H81">SUM(C34:C80)</f>
        <v>73</v>
      </c>
      <c r="D81" s="1">
        <f t="shared" si="3"/>
        <v>68</v>
      </c>
      <c r="E81" s="1">
        <f t="shared" si="3"/>
        <v>0</v>
      </c>
      <c r="F81" s="1">
        <f t="shared" si="3"/>
        <v>0</v>
      </c>
      <c r="G81" s="1">
        <f t="shared" si="3"/>
        <v>73</v>
      </c>
      <c r="H81" s="1">
        <f t="shared" si="3"/>
        <v>4</v>
      </c>
    </row>
    <row r="82" spans="2:8" ht="12.75">
      <c r="B82" s="3" t="s">
        <v>74</v>
      </c>
      <c r="C82" s="1">
        <f aca="true" t="shared" si="4" ref="C82:H82">C32+C81</f>
        <v>134</v>
      </c>
      <c r="D82" s="1">
        <f t="shared" si="4"/>
        <v>192</v>
      </c>
      <c r="E82" s="1">
        <f t="shared" si="4"/>
        <v>7</v>
      </c>
      <c r="F82" s="1">
        <f t="shared" si="4"/>
        <v>43</v>
      </c>
      <c r="G82" s="1">
        <f t="shared" si="4"/>
        <v>177</v>
      </c>
      <c r="H82" s="1">
        <f t="shared" si="4"/>
        <v>20</v>
      </c>
    </row>
    <row r="83" spans="2:6" ht="12.75">
      <c r="B83" s="3" t="s">
        <v>164</v>
      </c>
      <c r="C83" s="14">
        <f>100*(C82)/(C82+D82+E82)</f>
        <v>40.24024024024024</v>
      </c>
      <c r="F83" s="14">
        <f>F82*100/103</f>
        <v>41.74757281553398</v>
      </c>
    </row>
    <row r="85" spans="2:3" ht="12.75">
      <c r="B85" s="3"/>
      <c r="C85" s="14"/>
    </row>
  </sheetData>
  <sheetProtection/>
  <printOptions gridLines="1"/>
  <pageMargins left="0.99" right="0.25" top="0.32" bottom="0.23" header="0.32" footer="0.27"/>
  <pageSetup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G38" sqref="G38"/>
    </sheetView>
  </sheetViews>
  <sheetFormatPr defaultColWidth="9.140625" defaultRowHeight="12.75"/>
  <cols>
    <col min="1" max="1" width="7.57421875" style="0" customWidth="1"/>
    <col min="2" max="3" width="6.8515625" style="0" customWidth="1"/>
    <col min="4" max="5" width="10.140625" style="0" customWidth="1"/>
    <col min="6" max="6" width="8.7109375" style="0" customWidth="1"/>
    <col min="7" max="7" width="24.8515625" style="0" customWidth="1"/>
  </cols>
  <sheetData>
    <row r="1" ht="12.75">
      <c r="A1" s="1" t="s">
        <v>162</v>
      </c>
    </row>
    <row r="3" spans="1:6" ht="12.75">
      <c r="A3" s="1" t="s">
        <v>56</v>
      </c>
      <c r="B3" s="1" t="s">
        <v>63</v>
      </c>
      <c r="C3" s="1" t="s">
        <v>59</v>
      </c>
      <c r="D3" s="4" t="s">
        <v>163</v>
      </c>
      <c r="E3" s="4" t="s">
        <v>163</v>
      </c>
      <c r="F3" s="4"/>
    </row>
    <row r="4" spans="1:5" s="1" customFormat="1" ht="12.75">
      <c r="A4" s="1" t="s">
        <v>57</v>
      </c>
      <c r="B4" s="1" t="s">
        <v>64</v>
      </c>
      <c r="C4" s="1" t="s">
        <v>58</v>
      </c>
      <c r="D4" s="5">
        <v>38794</v>
      </c>
      <c r="E4" s="5">
        <v>38879</v>
      </c>
    </row>
    <row r="5" spans="1:5" ht="12.75">
      <c r="A5" t="s">
        <v>113</v>
      </c>
      <c r="B5" t="s">
        <v>46</v>
      </c>
      <c r="C5" t="s">
        <v>4</v>
      </c>
      <c r="D5">
        <v>6</v>
      </c>
      <c r="E5">
        <v>6</v>
      </c>
    </row>
    <row r="6" spans="1:5" ht="12.75">
      <c r="A6" t="s">
        <v>116</v>
      </c>
      <c r="B6" t="s">
        <v>46</v>
      </c>
      <c r="C6" t="s">
        <v>5</v>
      </c>
      <c r="D6">
        <v>6</v>
      </c>
      <c r="E6">
        <v>4</v>
      </c>
    </row>
    <row r="7" spans="1:5" ht="12.75">
      <c r="A7" t="s">
        <v>115</v>
      </c>
      <c r="B7" t="s">
        <v>46</v>
      </c>
      <c r="C7" t="s">
        <v>5</v>
      </c>
      <c r="D7">
        <v>6</v>
      </c>
      <c r="E7">
        <v>6</v>
      </c>
    </row>
    <row r="8" spans="1:5" ht="12.75">
      <c r="A8" t="s">
        <v>112</v>
      </c>
      <c r="B8" t="s">
        <v>46</v>
      </c>
      <c r="C8" t="s">
        <v>5</v>
      </c>
      <c r="D8">
        <v>6</v>
      </c>
      <c r="E8">
        <v>5</v>
      </c>
    </row>
    <row r="9" spans="1:5" ht="12.75">
      <c r="A9" t="s">
        <v>106</v>
      </c>
      <c r="B9" t="s">
        <v>46</v>
      </c>
      <c r="C9" t="s">
        <v>5</v>
      </c>
      <c r="D9">
        <v>4</v>
      </c>
      <c r="E9">
        <v>0</v>
      </c>
    </row>
    <row r="10" spans="1:5" ht="12.75">
      <c r="A10" t="s">
        <v>108</v>
      </c>
      <c r="B10" t="s">
        <v>47</v>
      </c>
      <c r="C10" t="s">
        <v>7</v>
      </c>
      <c r="D10">
        <v>4</v>
      </c>
      <c r="E10">
        <v>0</v>
      </c>
    </row>
    <row r="11" spans="1:5" ht="12.75">
      <c r="A11" t="s">
        <v>109</v>
      </c>
      <c r="B11" t="s">
        <v>47</v>
      </c>
      <c r="C11" t="s">
        <v>4</v>
      </c>
      <c r="D11">
        <v>6</v>
      </c>
      <c r="E11">
        <v>6</v>
      </c>
    </row>
    <row r="12" spans="1:5" ht="12.75">
      <c r="A12" t="s">
        <v>111</v>
      </c>
      <c r="B12" t="s">
        <v>47</v>
      </c>
      <c r="C12" t="s">
        <v>4</v>
      </c>
      <c r="D12">
        <v>6</v>
      </c>
      <c r="E12">
        <v>2</v>
      </c>
    </row>
    <row r="13" spans="1:5" ht="12.75">
      <c r="A13" t="s">
        <v>101</v>
      </c>
      <c r="B13" t="s">
        <v>48</v>
      </c>
      <c r="C13" t="s">
        <v>7</v>
      </c>
      <c r="D13">
        <v>6</v>
      </c>
      <c r="E13">
        <v>3</v>
      </c>
    </row>
    <row r="14" spans="1:5" ht="12.75">
      <c r="A14" t="s">
        <v>104</v>
      </c>
      <c r="B14" t="s">
        <v>49</v>
      </c>
      <c r="C14" t="s">
        <v>7</v>
      </c>
      <c r="D14">
        <v>4</v>
      </c>
      <c r="E14">
        <v>0</v>
      </c>
    </row>
    <row r="15" spans="1:5" ht="12.75">
      <c r="A15" t="s">
        <v>105</v>
      </c>
      <c r="B15" t="s">
        <v>49</v>
      </c>
      <c r="C15" t="s">
        <v>7</v>
      </c>
      <c r="D15">
        <v>5</v>
      </c>
      <c r="E15">
        <v>1</v>
      </c>
    </row>
    <row r="16" spans="1:5" ht="12.75">
      <c r="A16" t="s">
        <v>103</v>
      </c>
      <c r="B16" t="s">
        <v>49</v>
      </c>
      <c r="C16" t="s">
        <v>6</v>
      </c>
      <c r="D16">
        <v>6</v>
      </c>
      <c r="E16">
        <v>2</v>
      </c>
    </row>
    <row r="17" spans="3:6" ht="12.75">
      <c r="C17" s="3" t="s">
        <v>166</v>
      </c>
      <c r="D17" s="1">
        <f>SUM(D5:D16)</f>
        <v>65</v>
      </c>
      <c r="E17" s="1">
        <f>SUM(E5:E16)</f>
        <v>35</v>
      </c>
      <c r="F17" s="1"/>
    </row>
    <row r="18" spans="3:5" ht="12.75">
      <c r="C18" s="3" t="s">
        <v>164</v>
      </c>
      <c r="D18" s="8">
        <f>D17*100/$D$17</f>
        <v>100</v>
      </c>
      <c r="E18" s="8">
        <f>E17*100/$D$17</f>
        <v>53.84615384615385</v>
      </c>
    </row>
    <row r="19" ht="12.75">
      <c r="F19" s="1"/>
    </row>
    <row r="20" spans="1:5" ht="12.75">
      <c r="A20" t="s">
        <v>94</v>
      </c>
      <c r="B20" t="s">
        <v>52</v>
      </c>
      <c r="C20" t="s">
        <v>3</v>
      </c>
      <c r="D20">
        <v>6</v>
      </c>
      <c r="E20">
        <v>4</v>
      </c>
    </row>
    <row r="21" spans="1:5" ht="12.75">
      <c r="A21" t="s">
        <v>95</v>
      </c>
      <c r="B21" t="s">
        <v>52</v>
      </c>
      <c r="C21" t="s">
        <v>3</v>
      </c>
      <c r="D21">
        <v>6</v>
      </c>
      <c r="E21">
        <v>2</v>
      </c>
    </row>
    <row r="22" spans="1:7" ht="12.75">
      <c r="A22" t="s">
        <v>97</v>
      </c>
      <c r="B22" t="s">
        <v>53</v>
      </c>
      <c r="C22" t="s">
        <v>3</v>
      </c>
      <c r="D22">
        <v>3</v>
      </c>
      <c r="E22">
        <v>0</v>
      </c>
      <c r="G22" s="2"/>
    </row>
    <row r="23" spans="1:7" ht="12.75">
      <c r="A23" t="s">
        <v>98</v>
      </c>
      <c r="B23" t="s">
        <v>53</v>
      </c>
      <c r="C23" t="s">
        <v>2</v>
      </c>
      <c r="D23">
        <v>6</v>
      </c>
      <c r="E23">
        <v>1</v>
      </c>
      <c r="G23" s="2"/>
    </row>
    <row r="24" spans="1:7" ht="12.75">
      <c r="A24" t="s">
        <v>87</v>
      </c>
      <c r="B24" t="s">
        <v>54</v>
      </c>
      <c r="C24" t="s">
        <v>0</v>
      </c>
      <c r="D24">
        <v>7</v>
      </c>
      <c r="E24">
        <v>0</v>
      </c>
      <c r="G24" s="2"/>
    </row>
    <row r="25" spans="1:7" ht="12.75">
      <c r="A25" t="s">
        <v>93</v>
      </c>
      <c r="B25" t="s">
        <v>54</v>
      </c>
      <c r="C25" t="s">
        <v>0</v>
      </c>
      <c r="D25">
        <v>6</v>
      </c>
      <c r="E25">
        <v>0</v>
      </c>
      <c r="G25" s="2"/>
    </row>
    <row r="26" spans="1:7" ht="12.75">
      <c r="A26" t="s">
        <v>85</v>
      </c>
      <c r="B26" t="s">
        <v>54</v>
      </c>
      <c r="C26" t="s">
        <v>0</v>
      </c>
      <c r="D26">
        <v>6</v>
      </c>
      <c r="E26">
        <v>3</v>
      </c>
      <c r="G26" s="2"/>
    </row>
    <row r="27" spans="1:7" ht="12.75">
      <c r="A27" t="s">
        <v>91</v>
      </c>
      <c r="B27" t="s">
        <v>54</v>
      </c>
      <c r="C27" t="s">
        <v>2</v>
      </c>
      <c r="D27">
        <v>5</v>
      </c>
      <c r="E27">
        <v>2</v>
      </c>
      <c r="G27" s="2"/>
    </row>
    <row r="28" spans="1:5" ht="12.75">
      <c r="A28" t="s">
        <v>90</v>
      </c>
      <c r="B28" t="s">
        <v>54</v>
      </c>
      <c r="C28" t="s">
        <v>2</v>
      </c>
      <c r="D28">
        <v>6</v>
      </c>
      <c r="E28">
        <v>1</v>
      </c>
    </row>
    <row r="29" spans="1:5" ht="12.75">
      <c r="A29" t="s">
        <v>92</v>
      </c>
      <c r="B29" t="s">
        <v>54</v>
      </c>
      <c r="C29" t="s">
        <v>2</v>
      </c>
      <c r="D29">
        <v>6</v>
      </c>
      <c r="E29">
        <v>0</v>
      </c>
    </row>
    <row r="30" spans="1:5" ht="12.75">
      <c r="A30" t="s">
        <v>88</v>
      </c>
      <c r="B30" t="s">
        <v>50</v>
      </c>
      <c r="C30" t="s">
        <v>0</v>
      </c>
      <c r="D30">
        <v>6</v>
      </c>
      <c r="E30">
        <v>1</v>
      </c>
    </row>
    <row r="31" spans="1:5" ht="12.75">
      <c r="A31" t="s">
        <v>89</v>
      </c>
      <c r="B31" t="s">
        <v>51</v>
      </c>
      <c r="C31" t="s">
        <v>1</v>
      </c>
      <c r="D31">
        <v>3</v>
      </c>
      <c r="E31">
        <v>0</v>
      </c>
    </row>
    <row r="32" spans="3:6" ht="12.75">
      <c r="C32" s="3" t="s">
        <v>166</v>
      </c>
      <c r="D32" s="1">
        <f>SUM(D20:D31)</f>
        <v>66</v>
      </c>
      <c r="E32" s="1">
        <f>SUM(E20:E31)</f>
        <v>14</v>
      </c>
      <c r="F32" s="1"/>
    </row>
    <row r="33" spans="3:6" ht="12.75">
      <c r="C33" s="3" t="s">
        <v>164</v>
      </c>
      <c r="D33" s="8">
        <f>D32*100/$D$32</f>
        <v>100</v>
      </c>
      <c r="E33" s="8">
        <f>E32*100/$D$32</f>
        <v>21.21212121212121</v>
      </c>
      <c r="F33" s="1"/>
    </row>
    <row r="34" spans="5:6" ht="12.75">
      <c r="E34" s="1"/>
      <c r="F34" s="1"/>
    </row>
    <row r="35" spans="2:6" ht="12.75">
      <c r="B35" s="1"/>
      <c r="C35" s="3" t="s">
        <v>165</v>
      </c>
      <c r="D35">
        <f>D17+D32</f>
        <v>131</v>
      </c>
      <c r="E35">
        <f>E17+E32</f>
        <v>49</v>
      </c>
      <c r="F35" s="1"/>
    </row>
    <row r="36" spans="2:6" ht="12.75">
      <c r="B36" s="1"/>
      <c r="C36" s="3" t="s">
        <v>164</v>
      </c>
      <c r="D36" s="8">
        <f>D35*100/$D$35</f>
        <v>100</v>
      </c>
      <c r="E36" s="8">
        <f>E35*100/$D$35</f>
        <v>37.404580152671755</v>
      </c>
      <c r="F36" s="1"/>
    </row>
    <row r="37" spans="2:6" ht="12.75">
      <c r="B37" s="1"/>
      <c r="E37" s="1"/>
      <c r="F37" s="1"/>
    </row>
    <row r="38" spans="5:6" ht="12.75">
      <c r="E38" s="3"/>
      <c r="F38" s="3"/>
    </row>
  </sheetData>
  <sheetProtection/>
  <printOptions gridLines="1"/>
  <pageMargins left="0.32" right="0.25" top="0.9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pane ySplit="4" topLeftCell="A9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7.57421875" style="0" customWidth="1"/>
    <col min="2" max="3" width="6.8515625" style="0" customWidth="1"/>
    <col min="4" max="4" width="8.140625" style="0" customWidth="1"/>
    <col min="5" max="5" width="8.7109375" style="0" customWidth="1"/>
    <col min="6" max="6" width="24.8515625" style="0" customWidth="1"/>
  </cols>
  <sheetData>
    <row r="1" ht="12.75">
      <c r="A1" s="1" t="s">
        <v>123</v>
      </c>
    </row>
    <row r="3" spans="1:5" ht="12.75">
      <c r="A3" s="1" t="s">
        <v>56</v>
      </c>
      <c r="B3" s="1" t="s">
        <v>63</v>
      </c>
      <c r="C3" s="1" t="s">
        <v>59</v>
      </c>
      <c r="D3" s="4" t="s">
        <v>126</v>
      </c>
      <c r="E3" s="4" t="s">
        <v>125</v>
      </c>
    </row>
    <row r="4" spans="1:6" s="1" customFormat="1" ht="12.75">
      <c r="A4" s="1" t="s">
        <v>57</v>
      </c>
      <c r="B4" s="1" t="s">
        <v>64</v>
      </c>
      <c r="C4" s="1" t="s">
        <v>58</v>
      </c>
      <c r="D4" s="1" t="s">
        <v>124</v>
      </c>
      <c r="F4" s="1" t="s">
        <v>129</v>
      </c>
    </row>
    <row r="5" spans="1:5" ht="12.75">
      <c r="A5" t="s">
        <v>113</v>
      </c>
      <c r="B5" t="s">
        <v>46</v>
      </c>
      <c r="C5" t="s">
        <v>4</v>
      </c>
      <c r="D5">
        <v>3</v>
      </c>
      <c r="E5">
        <v>4</v>
      </c>
    </row>
    <row r="6" spans="1:5" ht="12.75">
      <c r="A6" t="s">
        <v>116</v>
      </c>
      <c r="B6" t="s">
        <v>46</v>
      </c>
      <c r="C6" t="s">
        <v>5</v>
      </c>
      <c r="D6">
        <v>3</v>
      </c>
      <c r="E6">
        <v>4</v>
      </c>
    </row>
    <row r="7" spans="1:5" ht="12.75">
      <c r="A7" t="s">
        <v>115</v>
      </c>
      <c r="B7" t="s">
        <v>46</v>
      </c>
      <c r="C7" t="s">
        <v>5</v>
      </c>
      <c r="D7">
        <v>3</v>
      </c>
      <c r="E7">
        <v>3</v>
      </c>
    </row>
    <row r="8" spans="1:5" ht="12.75">
      <c r="A8" t="s">
        <v>112</v>
      </c>
      <c r="B8" t="s">
        <v>46</v>
      </c>
      <c r="C8" t="s">
        <v>5</v>
      </c>
      <c r="D8">
        <v>3</v>
      </c>
      <c r="E8">
        <v>3</v>
      </c>
    </row>
    <row r="9" spans="1:5" ht="12.75">
      <c r="A9" t="s">
        <v>106</v>
      </c>
      <c r="B9" t="s">
        <v>46</v>
      </c>
      <c r="C9" t="s">
        <v>5</v>
      </c>
      <c r="D9">
        <v>0</v>
      </c>
      <c r="E9">
        <v>0</v>
      </c>
    </row>
    <row r="10" spans="1:5" ht="12.75">
      <c r="A10" t="s">
        <v>108</v>
      </c>
      <c r="B10" t="s">
        <v>47</v>
      </c>
      <c r="C10" t="s">
        <v>7</v>
      </c>
      <c r="D10">
        <v>3</v>
      </c>
      <c r="E10">
        <v>0</v>
      </c>
    </row>
    <row r="11" spans="1:5" ht="12.75">
      <c r="A11" t="s">
        <v>109</v>
      </c>
      <c r="B11" t="s">
        <v>47</v>
      </c>
      <c r="C11" t="s">
        <v>4</v>
      </c>
      <c r="D11">
        <v>3</v>
      </c>
      <c r="E11">
        <v>4</v>
      </c>
    </row>
    <row r="12" spans="1:5" ht="12.75">
      <c r="A12" t="s">
        <v>111</v>
      </c>
      <c r="B12" t="s">
        <v>47</v>
      </c>
      <c r="C12" t="s">
        <v>4</v>
      </c>
      <c r="D12">
        <v>3</v>
      </c>
      <c r="E12">
        <v>3</v>
      </c>
    </row>
    <row r="13" spans="1:5" ht="12.75">
      <c r="A13" t="s">
        <v>101</v>
      </c>
      <c r="B13" t="s">
        <v>48</v>
      </c>
      <c r="C13" t="s">
        <v>7</v>
      </c>
      <c r="D13">
        <v>3</v>
      </c>
      <c r="E13">
        <v>0</v>
      </c>
    </row>
    <row r="14" spans="1:5" ht="12.75">
      <c r="A14" t="s">
        <v>104</v>
      </c>
      <c r="B14" t="s">
        <v>49</v>
      </c>
      <c r="C14" t="s">
        <v>7</v>
      </c>
      <c r="D14">
        <v>3</v>
      </c>
      <c r="E14">
        <v>1</v>
      </c>
    </row>
    <row r="15" spans="1:5" ht="12.75">
      <c r="A15" t="s">
        <v>105</v>
      </c>
      <c r="B15" t="s">
        <v>49</v>
      </c>
      <c r="C15" t="s">
        <v>7</v>
      </c>
      <c r="D15">
        <v>3</v>
      </c>
      <c r="E15">
        <v>1</v>
      </c>
    </row>
    <row r="16" spans="1:5" ht="12.75">
      <c r="A16" t="s">
        <v>103</v>
      </c>
      <c r="B16" t="s">
        <v>49</v>
      </c>
      <c r="C16" t="s">
        <v>6</v>
      </c>
      <c r="D16">
        <v>2</v>
      </c>
      <c r="E16">
        <v>0</v>
      </c>
    </row>
    <row r="17" spans="3:5" ht="12.75">
      <c r="C17" s="3" t="s">
        <v>127</v>
      </c>
      <c r="D17" s="1">
        <f>SUM(D5:D16)</f>
        <v>32</v>
      </c>
      <c r="E17" s="1">
        <f>SUM(E5:E16)</f>
        <v>23</v>
      </c>
    </row>
    <row r="19" ht="12.75">
      <c r="E19" s="1" t="s">
        <v>128</v>
      </c>
    </row>
    <row r="20" spans="1:6" ht="12.75">
      <c r="A20" t="s">
        <v>94</v>
      </c>
      <c r="B20" t="s">
        <v>52</v>
      </c>
      <c r="C20" t="s">
        <v>3</v>
      </c>
      <c r="D20">
        <v>3</v>
      </c>
      <c r="E20">
        <v>3</v>
      </c>
      <c r="F20" t="s">
        <v>76</v>
      </c>
    </row>
    <row r="21" spans="1:6" ht="12.75">
      <c r="A21" t="s">
        <v>95</v>
      </c>
      <c r="B21" t="s">
        <v>52</v>
      </c>
      <c r="C21" t="s">
        <v>3</v>
      </c>
      <c r="D21">
        <v>3</v>
      </c>
      <c r="E21">
        <v>1</v>
      </c>
      <c r="F21" t="s">
        <v>77</v>
      </c>
    </row>
    <row r="22" spans="1:6" ht="12.75">
      <c r="A22" t="s">
        <v>97</v>
      </c>
      <c r="B22" t="s">
        <v>53</v>
      </c>
      <c r="C22" t="s">
        <v>3</v>
      </c>
      <c r="D22">
        <v>2</v>
      </c>
      <c r="E22">
        <v>0</v>
      </c>
      <c r="F22" s="2" t="s">
        <v>100</v>
      </c>
    </row>
    <row r="23" spans="1:6" ht="12.75">
      <c r="A23" t="s">
        <v>98</v>
      </c>
      <c r="B23" t="s">
        <v>53</v>
      </c>
      <c r="C23" t="s">
        <v>2</v>
      </c>
      <c r="D23">
        <v>3</v>
      </c>
      <c r="E23">
        <v>0</v>
      </c>
      <c r="F23" s="2" t="s">
        <v>79</v>
      </c>
    </row>
    <row r="24" spans="1:6" ht="12.75">
      <c r="A24" t="s">
        <v>87</v>
      </c>
      <c r="B24" t="s">
        <v>54</v>
      </c>
      <c r="C24" t="s">
        <v>0</v>
      </c>
      <c r="D24">
        <v>3</v>
      </c>
      <c r="E24">
        <v>2</v>
      </c>
      <c r="F24" s="2"/>
    </row>
    <row r="25" spans="1:6" ht="12.75">
      <c r="A25" t="s">
        <v>93</v>
      </c>
      <c r="B25" t="s">
        <v>54</v>
      </c>
      <c r="C25" t="s">
        <v>0</v>
      </c>
      <c r="D25">
        <v>3</v>
      </c>
      <c r="E25">
        <v>2</v>
      </c>
      <c r="F25" s="2" t="s">
        <v>78</v>
      </c>
    </row>
    <row r="26" spans="1:6" ht="12.75">
      <c r="A26" t="s">
        <v>85</v>
      </c>
      <c r="B26" t="s">
        <v>54</v>
      </c>
      <c r="C26" t="s">
        <v>0</v>
      </c>
      <c r="D26">
        <v>3</v>
      </c>
      <c r="E26">
        <v>1</v>
      </c>
      <c r="F26" s="2"/>
    </row>
    <row r="27" spans="1:6" ht="12.75">
      <c r="A27" t="s">
        <v>91</v>
      </c>
      <c r="B27" t="s">
        <v>54</v>
      </c>
      <c r="C27" t="s">
        <v>2</v>
      </c>
      <c r="D27">
        <v>3</v>
      </c>
      <c r="E27">
        <v>1</v>
      </c>
      <c r="F27" s="2"/>
    </row>
    <row r="28" spans="1:6" ht="12.75">
      <c r="A28" t="s">
        <v>90</v>
      </c>
      <c r="B28" t="s">
        <v>54</v>
      </c>
      <c r="C28" t="s">
        <v>2</v>
      </c>
      <c r="D28">
        <v>3</v>
      </c>
      <c r="E28">
        <v>1</v>
      </c>
      <c r="F28" t="s">
        <v>81</v>
      </c>
    </row>
    <row r="29" spans="1:6" ht="12.75">
      <c r="A29" t="s">
        <v>92</v>
      </c>
      <c r="B29" t="s">
        <v>54</v>
      </c>
      <c r="C29" t="s">
        <v>2</v>
      </c>
      <c r="D29">
        <v>2</v>
      </c>
      <c r="E29">
        <v>1</v>
      </c>
      <c r="F29" t="s">
        <v>80</v>
      </c>
    </row>
    <row r="30" spans="1:6" ht="12.75">
      <c r="A30" t="s">
        <v>88</v>
      </c>
      <c r="B30" t="s">
        <v>50</v>
      </c>
      <c r="C30" t="s">
        <v>0</v>
      </c>
      <c r="D30">
        <v>3</v>
      </c>
      <c r="E30">
        <v>2</v>
      </c>
      <c r="F30" t="s">
        <v>82</v>
      </c>
    </row>
    <row r="31" spans="1:5" ht="12.75">
      <c r="A31" t="s">
        <v>89</v>
      </c>
      <c r="B31" t="s">
        <v>51</v>
      </c>
      <c r="C31" t="s">
        <v>1</v>
      </c>
      <c r="D31">
        <v>3</v>
      </c>
      <c r="E31">
        <v>0</v>
      </c>
    </row>
    <row r="32" spans="3:5" ht="12.75">
      <c r="C32" s="3" t="s">
        <v>127</v>
      </c>
      <c r="D32" s="1">
        <f>SUM(D20:D31)</f>
        <v>34</v>
      </c>
      <c r="E32" s="1">
        <f>SUM(E20:E31)</f>
        <v>14</v>
      </c>
    </row>
    <row r="33" spans="2:5" ht="12.75">
      <c r="B33" s="1"/>
      <c r="C33" s="3" t="s">
        <v>74</v>
      </c>
      <c r="D33" s="1">
        <f>D17+D32</f>
        <v>66</v>
      </c>
      <c r="E33" s="1">
        <f>E17+E32</f>
        <v>37</v>
      </c>
    </row>
    <row r="34" spans="2:5" ht="12.75">
      <c r="B34" s="1"/>
      <c r="D34" s="1"/>
      <c r="E34" s="1"/>
    </row>
    <row r="35" spans="2:5" ht="12.75">
      <c r="B35" s="1"/>
      <c r="D35" s="1"/>
      <c r="E35" s="1"/>
    </row>
    <row r="36" spans="2:5" ht="12.75">
      <c r="B36" s="1"/>
      <c r="D36" s="1"/>
      <c r="E36" s="1"/>
    </row>
    <row r="37" spans="2:5" ht="12.75">
      <c r="B37" s="1"/>
      <c r="D37" s="1"/>
      <c r="E37" s="1"/>
    </row>
    <row r="38" spans="4:5" ht="12.75">
      <c r="D38" s="3"/>
      <c r="E38" s="3"/>
    </row>
  </sheetData>
  <sheetProtection/>
  <printOptions gridLines="1"/>
  <pageMargins left="0.32" right="0.25" top="0.9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ySplit="10" topLeftCell="A33" activePane="bottomLeft" state="frozen"/>
      <selection pane="topLeft" activeCell="A1" sqref="A1"/>
      <selection pane="bottomLeft" activeCell="K52" sqref="K52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7.00390625" style="0" customWidth="1"/>
    <col min="4" max="4" width="12.28125" style="0" customWidth="1"/>
    <col min="5" max="5" width="6.8515625" style="0" customWidth="1"/>
    <col min="7" max="7" width="8.140625" style="0" customWidth="1"/>
    <col min="8" max="8" width="9.8515625" style="0" customWidth="1"/>
    <col min="9" max="9" width="10.00390625" style="0" customWidth="1"/>
    <col min="10" max="10" width="24.8515625" style="0" customWidth="1"/>
  </cols>
  <sheetData>
    <row r="1" ht="12.75">
      <c r="A1" s="1" t="s">
        <v>121</v>
      </c>
    </row>
    <row r="2" ht="12.75">
      <c r="B2" t="s">
        <v>38</v>
      </c>
    </row>
    <row r="3" ht="12.75">
      <c r="B3" t="s">
        <v>39</v>
      </c>
    </row>
    <row r="4" ht="12.75">
      <c r="B4" t="s">
        <v>40</v>
      </c>
    </row>
    <row r="5" ht="12.75">
      <c r="B5" t="s">
        <v>42</v>
      </c>
    </row>
    <row r="6" ht="12.75">
      <c r="B6" t="s">
        <v>41</v>
      </c>
    </row>
    <row r="7" ht="12.75">
      <c r="B7" t="s">
        <v>75</v>
      </c>
    </row>
    <row r="9" spans="1:9" ht="12.75">
      <c r="A9" s="1" t="s">
        <v>56</v>
      </c>
      <c r="B9" s="1" t="s">
        <v>59</v>
      </c>
      <c r="C9" s="1" t="s">
        <v>60</v>
      </c>
      <c r="D9" s="1"/>
      <c r="E9" s="1" t="s">
        <v>63</v>
      </c>
      <c r="F9" s="1" t="s">
        <v>61</v>
      </c>
      <c r="G9" s="1" t="s">
        <v>69</v>
      </c>
      <c r="H9" s="1" t="s">
        <v>117</v>
      </c>
      <c r="I9" s="1" t="s">
        <v>70</v>
      </c>
    </row>
    <row r="10" spans="1:10" s="1" customFormat="1" ht="12.75">
      <c r="A10" s="1" t="s">
        <v>57</v>
      </c>
      <c r="B10" s="1" t="s">
        <v>58</v>
      </c>
      <c r="C10" s="1" t="s">
        <v>58</v>
      </c>
      <c r="D10" s="1" t="s">
        <v>9</v>
      </c>
      <c r="E10" s="1" t="s">
        <v>64</v>
      </c>
      <c r="F10" s="1" t="s">
        <v>68</v>
      </c>
      <c r="G10" s="1" t="s">
        <v>62</v>
      </c>
      <c r="H10" s="1" t="s">
        <v>62</v>
      </c>
      <c r="I10" s="1" t="s">
        <v>71</v>
      </c>
      <c r="J10" s="1" t="s">
        <v>8</v>
      </c>
    </row>
    <row r="11" spans="1:9" ht="12.75">
      <c r="A11" t="s">
        <v>113</v>
      </c>
      <c r="B11" t="s">
        <v>4</v>
      </c>
      <c r="C11">
        <v>5</v>
      </c>
      <c r="D11" t="s">
        <v>114</v>
      </c>
      <c r="E11" t="s">
        <v>46</v>
      </c>
      <c r="I11" s="2">
        <v>4</v>
      </c>
    </row>
    <row r="12" spans="1:9" ht="12.75">
      <c r="A12" t="s">
        <v>116</v>
      </c>
      <c r="B12" t="s">
        <v>5</v>
      </c>
      <c r="C12">
        <v>8</v>
      </c>
      <c r="D12" t="s">
        <v>114</v>
      </c>
      <c r="E12" t="s">
        <v>46</v>
      </c>
      <c r="I12" s="2">
        <v>4</v>
      </c>
    </row>
    <row r="13" spans="1:9" ht="12.75">
      <c r="A13" t="s">
        <v>115</v>
      </c>
      <c r="B13" t="s">
        <v>5</v>
      </c>
      <c r="C13">
        <v>8</v>
      </c>
      <c r="D13" t="s">
        <v>110</v>
      </c>
      <c r="E13" t="s">
        <v>46</v>
      </c>
      <c r="F13" t="s">
        <v>67</v>
      </c>
      <c r="I13" s="2">
        <v>4</v>
      </c>
    </row>
    <row r="14" spans="1:9" ht="12.75">
      <c r="A14" t="s">
        <v>112</v>
      </c>
      <c r="B14" t="s">
        <v>5</v>
      </c>
      <c r="C14">
        <v>5</v>
      </c>
      <c r="D14" t="s">
        <v>11</v>
      </c>
      <c r="E14" t="s">
        <v>46</v>
      </c>
      <c r="F14" t="s">
        <v>67</v>
      </c>
      <c r="I14" s="2">
        <v>3</v>
      </c>
    </row>
    <row r="15" spans="1:10" ht="12.75">
      <c r="A15" t="s">
        <v>106</v>
      </c>
      <c r="B15" t="s">
        <v>5</v>
      </c>
      <c r="C15">
        <v>8</v>
      </c>
      <c r="D15" t="s">
        <v>10</v>
      </c>
      <c r="E15" t="s">
        <v>46</v>
      </c>
      <c r="H15">
        <v>3</v>
      </c>
      <c r="I15" s="2"/>
      <c r="J15" t="s">
        <v>107</v>
      </c>
    </row>
    <row r="16" spans="1:9" ht="12.75">
      <c r="A16" t="s">
        <v>108</v>
      </c>
      <c r="B16" t="s">
        <v>7</v>
      </c>
      <c r="C16">
        <v>5</v>
      </c>
      <c r="D16" t="s">
        <v>10</v>
      </c>
      <c r="E16" t="s">
        <v>47</v>
      </c>
      <c r="G16">
        <v>1</v>
      </c>
      <c r="I16" s="2"/>
    </row>
    <row r="17" spans="1:9" ht="12.75">
      <c r="A17" t="s">
        <v>109</v>
      </c>
      <c r="B17" t="s">
        <v>4</v>
      </c>
      <c r="C17">
        <v>6</v>
      </c>
      <c r="D17" t="s">
        <v>110</v>
      </c>
      <c r="E17" t="s">
        <v>47</v>
      </c>
      <c r="F17" t="s">
        <v>67</v>
      </c>
      <c r="I17" s="2">
        <v>4</v>
      </c>
    </row>
    <row r="18" spans="1:9" ht="12.75">
      <c r="A18" t="s">
        <v>111</v>
      </c>
      <c r="B18" t="s">
        <v>4</v>
      </c>
      <c r="C18">
        <v>6</v>
      </c>
      <c r="D18" t="s">
        <v>36</v>
      </c>
      <c r="E18" t="s">
        <v>47</v>
      </c>
      <c r="I18" s="2">
        <v>3</v>
      </c>
    </row>
    <row r="19" spans="1:10" ht="12.75">
      <c r="A19" t="s">
        <v>101</v>
      </c>
      <c r="B19" t="s">
        <v>7</v>
      </c>
      <c r="C19">
        <v>6</v>
      </c>
      <c r="D19" t="s">
        <v>10</v>
      </c>
      <c r="E19" t="s">
        <v>48</v>
      </c>
      <c r="H19">
        <v>2</v>
      </c>
      <c r="I19" s="2"/>
      <c r="J19" t="s">
        <v>102</v>
      </c>
    </row>
    <row r="20" spans="1:9" ht="12.75">
      <c r="A20" t="s">
        <v>104</v>
      </c>
      <c r="B20" t="s">
        <v>7</v>
      </c>
      <c r="C20">
        <v>7</v>
      </c>
      <c r="D20" t="s">
        <v>55</v>
      </c>
      <c r="E20" t="s">
        <v>49</v>
      </c>
      <c r="G20">
        <v>1</v>
      </c>
      <c r="I20" s="2">
        <v>1</v>
      </c>
    </row>
    <row r="21" spans="1:9" ht="12.75">
      <c r="A21" t="s">
        <v>105</v>
      </c>
      <c r="B21" t="s">
        <v>7</v>
      </c>
      <c r="C21">
        <v>7</v>
      </c>
      <c r="D21" t="s">
        <v>118</v>
      </c>
      <c r="E21" t="s">
        <v>49</v>
      </c>
      <c r="I21" s="2">
        <v>1</v>
      </c>
    </row>
    <row r="22" spans="1:10" ht="12.75">
      <c r="A22" t="s">
        <v>103</v>
      </c>
      <c r="B22" t="s">
        <v>6</v>
      </c>
      <c r="C22">
        <v>7</v>
      </c>
      <c r="D22" t="s">
        <v>119</v>
      </c>
      <c r="E22" t="s">
        <v>49</v>
      </c>
      <c r="F22" t="s">
        <v>67</v>
      </c>
      <c r="I22" s="2"/>
      <c r="J22" t="s">
        <v>100</v>
      </c>
    </row>
    <row r="24" spans="3:9" ht="12.75">
      <c r="C24" s="1" t="s">
        <v>65</v>
      </c>
      <c r="D24" s="1"/>
      <c r="E24" s="1" t="s">
        <v>46</v>
      </c>
      <c r="F24" s="1">
        <v>4</v>
      </c>
      <c r="G24" s="1">
        <v>1</v>
      </c>
      <c r="H24" s="1"/>
      <c r="I24" s="1">
        <v>15</v>
      </c>
    </row>
    <row r="25" spans="3:9" ht="12.75">
      <c r="C25" s="1"/>
      <c r="D25" s="1"/>
      <c r="E25" s="1" t="s">
        <v>47</v>
      </c>
      <c r="F25" s="1">
        <v>2</v>
      </c>
      <c r="G25" s="1">
        <v>1</v>
      </c>
      <c r="H25" s="1"/>
      <c r="I25" s="1">
        <v>7</v>
      </c>
    </row>
    <row r="26" spans="3:9" ht="12.75">
      <c r="C26" s="1"/>
      <c r="D26" s="1"/>
      <c r="E26" s="1" t="s">
        <v>48</v>
      </c>
      <c r="F26" s="1">
        <v>0</v>
      </c>
      <c r="G26" s="1">
        <v>1</v>
      </c>
      <c r="H26" s="1"/>
      <c r="I26" s="1">
        <v>0</v>
      </c>
    </row>
    <row r="27" spans="3:9" ht="12.75">
      <c r="C27" s="1"/>
      <c r="D27" s="1"/>
      <c r="E27" s="1" t="s">
        <v>49</v>
      </c>
      <c r="F27" s="1">
        <v>2</v>
      </c>
      <c r="G27" s="1">
        <v>1</v>
      </c>
      <c r="H27" s="1"/>
      <c r="I27" s="1">
        <v>2</v>
      </c>
    </row>
    <row r="28" spans="4:9" ht="12.75">
      <c r="D28" s="3" t="s">
        <v>74</v>
      </c>
      <c r="F28" s="1">
        <v>8</v>
      </c>
      <c r="G28" s="1">
        <v>4</v>
      </c>
      <c r="H28" s="1"/>
      <c r="I28" s="1">
        <f>SUM(I11:I22)</f>
        <v>24</v>
      </c>
    </row>
    <row r="30" spans="1:10" ht="12.75">
      <c r="A30" t="s">
        <v>94</v>
      </c>
      <c r="B30" t="s">
        <v>3</v>
      </c>
      <c r="C30">
        <v>4</v>
      </c>
      <c r="D30" t="s">
        <v>45</v>
      </c>
      <c r="E30" t="s">
        <v>52</v>
      </c>
      <c r="I30">
        <v>3</v>
      </c>
      <c r="J30" t="s">
        <v>76</v>
      </c>
    </row>
    <row r="31" spans="1:10" ht="12.75">
      <c r="A31" t="s">
        <v>95</v>
      </c>
      <c r="B31" t="s">
        <v>3</v>
      </c>
      <c r="C31">
        <v>4</v>
      </c>
      <c r="D31" t="s">
        <v>96</v>
      </c>
      <c r="E31" t="s">
        <v>52</v>
      </c>
      <c r="F31" t="s">
        <v>67</v>
      </c>
      <c r="I31">
        <v>1</v>
      </c>
      <c r="J31" t="s">
        <v>77</v>
      </c>
    </row>
    <row r="32" spans="1:10" ht="12.75">
      <c r="A32" t="s">
        <v>97</v>
      </c>
      <c r="B32" t="s">
        <v>3</v>
      </c>
      <c r="C32">
        <v>4</v>
      </c>
      <c r="D32" t="s">
        <v>10</v>
      </c>
      <c r="E32" t="s">
        <v>53</v>
      </c>
      <c r="G32">
        <v>1</v>
      </c>
      <c r="I32">
        <v>0</v>
      </c>
      <c r="J32" s="2" t="s">
        <v>100</v>
      </c>
    </row>
    <row r="33" spans="1:10" ht="12.75">
      <c r="A33" t="s">
        <v>98</v>
      </c>
      <c r="B33" t="s">
        <v>2</v>
      </c>
      <c r="C33">
        <v>3</v>
      </c>
      <c r="D33" t="s">
        <v>10</v>
      </c>
      <c r="E33" t="s">
        <v>53</v>
      </c>
      <c r="G33">
        <v>1</v>
      </c>
      <c r="J33" s="2" t="s">
        <v>79</v>
      </c>
    </row>
    <row r="34" spans="1:10" ht="12.75">
      <c r="A34" t="s">
        <v>87</v>
      </c>
      <c r="B34" t="s">
        <v>0</v>
      </c>
      <c r="C34">
        <v>1</v>
      </c>
      <c r="D34" t="s">
        <v>45</v>
      </c>
      <c r="E34" t="s">
        <v>54</v>
      </c>
      <c r="I34">
        <v>3</v>
      </c>
      <c r="J34" s="2"/>
    </row>
    <row r="35" spans="1:10" ht="12.75">
      <c r="A35" t="s">
        <v>93</v>
      </c>
      <c r="B35" t="s">
        <v>0</v>
      </c>
      <c r="C35">
        <v>2</v>
      </c>
      <c r="D35" t="s">
        <v>43</v>
      </c>
      <c r="E35" t="s">
        <v>54</v>
      </c>
      <c r="F35" t="s">
        <v>67</v>
      </c>
      <c r="I35">
        <v>3</v>
      </c>
      <c r="J35" s="2" t="s">
        <v>78</v>
      </c>
    </row>
    <row r="36" spans="1:10" ht="12.75">
      <c r="A36" t="s">
        <v>85</v>
      </c>
      <c r="B36" t="s">
        <v>0</v>
      </c>
      <c r="C36">
        <v>2</v>
      </c>
      <c r="D36" t="s">
        <v>86</v>
      </c>
      <c r="E36" t="s">
        <v>54</v>
      </c>
      <c r="I36">
        <v>1</v>
      </c>
      <c r="J36" s="2"/>
    </row>
    <row r="37" spans="1:10" ht="12.75">
      <c r="A37" t="s">
        <v>91</v>
      </c>
      <c r="B37" t="s">
        <v>2</v>
      </c>
      <c r="C37">
        <v>2</v>
      </c>
      <c r="D37" t="s">
        <v>99</v>
      </c>
      <c r="E37" t="s">
        <v>54</v>
      </c>
      <c r="G37">
        <v>1</v>
      </c>
      <c r="I37">
        <v>1</v>
      </c>
      <c r="J37" s="2"/>
    </row>
    <row r="38" spans="1:10" ht="12.75">
      <c r="A38" t="s">
        <v>90</v>
      </c>
      <c r="B38" t="s">
        <v>2</v>
      </c>
      <c r="C38">
        <v>3</v>
      </c>
      <c r="D38" t="s">
        <v>45</v>
      </c>
      <c r="E38" t="s">
        <v>54</v>
      </c>
      <c r="I38">
        <v>3</v>
      </c>
      <c r="J38" t="s">
        <v>81</v>
      </c>
    </row>
    <row r="39" spans="1:10" ht="12.75">
      <c r="A39" t="s">
        <v>92</v>
      </c>
      <c r="B39" t="s">
        <v>2</v>
      </c>
      <c r="C39">
        <v>3</v>
      </c>
      <c r="D39" t="s">
        <v>122</v>
      </c>
      <c r="E39" t="s">
        <v>54</v>
      </c>
      <c r="F39" t="s">
        <v>67</v>
      </c>
      <c r="I39">
        <v>2</v>
      </c>
      <c r="J39" t="s">
        <v>80</v>
      </c>
    </row>
    <row r="40" spans="1:10" ht="12.75">
      <c r="A40" t="s">
        <v>88</v>
      </c>
      <c r="B40" t="s">
        <v>0</v>
      </c>
      <c r="C40">
        <v>1</v>
      </c>
      <c r="D40" t="s">
        <v>122</v>
      </c>
      <c r="E40" t="s">
        <v>50</v>
      </c>
      <c r="F40" t="s">
        <v>67</v>
      </c>
      <c r="I40">
        <v>2</v>
      </c>
      <c r="J40" t="s">
        <v>82</v>
      </c>
    </row>
    <row r="41" spans="1:9" ht="12.75">
      <c r="A41" t="s">
        <v>89</v>
      </c>
      <c r="B41" t="s">
        <v>1</v>
      </c>
      <c r="C41">
        <v>1</v>
      </c>
      <c r="D41" t="s">
        <v>10</v>
      </c>
      <c r="E41" t="s">
        <v>51</v>
      </c>
      <c r="G41">
        <v>1</v>
      </c>
      <c r="H41">
        <v>1</v>
      </c>
      <c r="I41">
        <v>0</v>
      </c>
    </row>
    <row r="43" spans="3:9" ht="12.75">
      <c r="C43" s="1" t="s">
        <v>65</v>
      </c>
      <c r="D43" s="1"/>
      <c r="E43" s="1" t="s">
        <v>52</v>
      </c>
      <c r="F43" s="1">
        <v>2</v>
      </c>
      <c r="G43" s="1">
        <v>0</v>
      </c>
      <c r="H43" s="1"/>
      <c r="I43" s="1">
        <v>4</v>
      </c>
    </row>
    <row r="44" spans="3:9" ht="12.75">
      <c r="C44" s="1"/>
      <c r="D44" s="1"/>
      <c r="E44" s="1" t="s">
        <v>66</v>
      </c>
      <c r="F44" s="1">
        <v>0</v>
      </c>
      <c r="G44" s="1">
        <v>2</v>
      </c>
      <c r="H44" s="1"/>
      <c r="I44" s="1">
        <v>0</v>
      </c>
    </row>
    <row r="45" spans="3:9" ht="12.75">
      <c r="C45" s="1"/>
      <c r="D45" s="1"/>
      <c r="E45" s="1" t="s">
        <v>54</v>
      </c>
      <c r="F45" s="1">
        <v>4</v>
      </c>
      <c r="G45" s="1">
        <v>1</v>
      </c>
      <c r="H45" s="1"/>
      <c r="I45" s="1">
        <v>13</v>
      </c>
    </row>
    <row r="46" spans="3:9" ht="12.75">
      <c r="C46" s="1"/>
      <c r="D46" s="1"/>
      <c r="E46" s="1" t="s">
        <v>50</v>
      </c>
      <c r="F46" s="1">
        <v>2</v>
      </c>
      <c r="G46" s="1">
        <v>0</v>
      </c>
      <c r="H46" s="1"/>
      <c r="I46" s="1">
        <v>2</v>
      </c>
    </row>
    <row r="47" spans="3:9" ht="12.75">
      <c r="C47" s="1"/>
      <c r="D47" s="1"/>
      <c r="E47" s="1" t="s">
        <v>51</v>
      </c>
      <c r="F47" s="1">
        <v>0</v>
      </c>
      <c r="G47" s="1">
        <v>1</v>
      </c>
      <c r="H47" s="1"/>
      <c r="I47" s="1">
        <v>0</v>
      </c>
    </row>
    <row r="48" spans="4:9" ht="12.75">
      <c r="D48" s="3" t="s">
        <v>74</v>
      </c>
      <c r="F48" s="1">
        <v>8</v>
      </c>
      <c r="G48" s="1">
        <v>4</v>
      </c>
      <c r="H48" s="1"/>
      <c r="I48" s="1">
        <f>SUM(I30:I41)</f>
        <v>19</v>
      </c>
    </row>
  </sheetData>
  <sheetProtection/>
  <printOptions gridLines="1"/>
  <pageMargins left="0.32" right="0.25" top="0.9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7.00390625" style="0" customWidth="1"/>
    <col min="4" max="4" width="12.28125" style="0" customWidth="1"/>
    <col min="5" max="5" width="6.8515625" style="0" customWidth="1"/>
    <col min="7" max="7" width="8.140625" style="0" customWidth="1"/>
    <col min="8" max="8" width="9.8515625" style="0" customWidth="1"/>
    <col min="9" max="9" width="10.00390625" style="0" customWidth="1"/>
    <col min="10" max="10" width="24.8515625" style="0" customWidth="1"/>
  </cols>
  <sheetData>
    <row r="1" ht="12.75">
      <c r="A1" s="1" t="s">
        <v>83</v>
      </c>
    </row>
    <row r="2" ht="12.75">
      <c r="B2" t="s">
        <v>38</v>
      </c>
    </row>
    <row r="3" ht="12.75">
      <c r="B3" t="s">
        <v>39</v>
      </c>
    </row>
    <row r="4" ht="12.75">
      <c r="B4" t="s">
        <v>40</v>
      </c>
    </row>
    <row r="5" ht="12.75">
      <c r="B5" t="s">
        <v>42</v>
      </c>
    </row>
    <row r="6" ht="12.75">
      <c r="B6" t="s">
        <v>41</v>
      </c>
    </row>
    <row r="7" ht="12.75">
      <c r="B7" t="s">
        <v>75</v>
      </c>
    </row>
    <row r="9" spans="1:9" ht="12.75">
      <c r="A9" s="1" t="s">
        <v>56</v>
      </c>
      <c r="B9" s="1" t="s">
        <v>59</v>
      </c>
      <c r="C9" s="1" t="s">
        <v>60</v>
      </c>
      <c r="D9" s="1"/>
      <c r="E9" s="1" t="s">
        <v>63</v>
      </c>
      <c r="F9" s="1" t="s">
        <v>61</v>
      </c>
      <c r="G9" s="1" t="s">
        <v>69</v>
      </c>
      <c r="H9" s="1" t="s">
        <v>117</v>
      </c>
      <c r="I9" s="1" t="s">
        <v>70</v>
      </c>
    </row>
    <row r="10" spans="1:10" s="1" customFormat="1" ht="12.75">
      <c r="A10" s="1" t="s">
        <v>57</v>
      </c>
      <c r="B10" s="1" t="s">
        <v>58</v>
      </c>
      <c r="C10" s="1" t="s">
        <v>58</v>
      </c>
      <c r="D10" s="1" t="s">
        <v>9</v>
      </c>
      <c r="E10" s="1" t="s">
        <v>64</v>
      </c>
      <c r="F10" s="1" t="s">
        <v>68</v>
      </c>
      <c r="G10" s="1" t="s">
        <v>62</v>
      </c>
      <c r="H10" s="1" t="s">
        <v>62</v>
      </c>
      <c r="I10" s="1" t="s">
        <v>71</v>
      </c>
      <c r="J10" s="1" t="s">
        <v>8</v>
      </c>
    </row>
    <row r="11" spans="1:9" ht="12.75">
      <c r="A11" t="s">
        <v>113</v>
      </c>
      <c r="B11" t="s">
        <v>4</v>
      </c>
      <c r="C11">
        <v>5</v>
      </c>
      <c r="D11" t="s">
        <v>114</v>
      </c>
      <c r="E11" t="s">
        <v>46</v>
      </c>
      <c r="I11" s="2">
        <v>4</v>
      </c>
    </row>
    <row r="12" spans="1:9" ht="12.75">
      <c r="A12" t="s">
        <v>116</v>
      </c>
      <c r="B12" t="s">
        <v>5</v>
      </c>
      <c r="C12">
        <v>8</v>
      </c>
      <c r="D12" t="s">
        <v>114</v>
      </c>
      <c r="E12" t="s">
        <v>46</v>
      </c>
      <c r="I12" s="2">
        <v>4</v>
      </c>
    </row>
    <row r="13" spans="1:9" ht="12.75">
      <c r="A13" t="s">
        <v>115</v>
      </c>
      <c r="B13" t="s">
        <v>5</v>
      </c>
      <c r="C13">
        <v>8</v>
      </c>
      <c r="D13" t="s">
        <v>110</v>
      </c>
      <c r="E13" t="s">
        <v>46</v>
      </c>
      <c r="F13" t="s">
        <v>67</v>
      </c>
      <c r="I13" s="2">
        <v>4</v>
      </c>
    </row>
    <row r="14" spans="1:9" ht="12.75">
      <c r="A14" t="s">
        <v>112</v>
      </c>
      <c r="B14" t="s">
        <v>5</v>
      </c>
      <c r="C14">
        <v>5</v>
      </c>
      <c r="D14" t="s">
        <v>11</v>
      </c>
      <c r="E14" t="s">
        <v>46</v>
      </c>
      <c r="F14" t="s">
        <v>67</v>
      </c>
      <c r="I14" s="2">
        <v>3</v>
      </c>
    </row>
    <row r="15" spans="1:10" ht="12.75">
      <c r="A15" t="s">
        <v>106</v>
      </c>
      <c r="B15" t="s">
        <v>5</v>
      </c>
      <c r="C15">
        <v>8</v>
      </c>
      <c r="D15" t="s">
        <v>10</v>
      </c>
      <c r="E15" t="s">
        <v>46</v>
      </c>
      <c r="H15">
        <v>3</v>
      </c>
      <c r="I15" s="2"/>
      <c r="J15" t="s">
        <v>107</v>
      </c>
    </row>
    <row r="16" spans="1:9" ht="12.75">
      <c r="A16" t="s">
        <v>108</v>
      </c>
      <c r="B16" t="s">
        <v>7</v>
      </c>
      <c r="C16">
        <v>5</v>
      </c>
      <c r="D16" t="s">
        <v>55</v>
      </c>
      <c r="E16" t="s">
        <v>47</v>
      </c>
      <c r="G16">
        <v>1</v>
      </c>
      <c r="I16" s="2">
        <v>1</v>
      </c>
    </row>
    <row r="17" spans="1:9" ht="12.75">
      <c r="A17" t="s">
        <v>109</v>
      </c>
      <c r="B17" t="s">
        <v>4</v>
      </c>
      <c r="C17">
        <v>6</v>
      </c>
      <c r="D17" t="s">
        <v>110</v>
      </c>
      <c r="E17" t="s">
        <v>47</v>
      </c>
      <c r="F17" t="s">
        <v>67</v>
      </c>
      <c r="I17" s="2">
        <v>4</v>
      </c>
    </row>
    <row r="18" spans="1:9" ht="12.75">
      <c r="A18" t="s">
        <v>111</v>
      </c>
      <c r="B18" t="s">
        <v>4</v>
      </c>
      <c r="C18">
        <v>6</v>
      </c>
      <c r="D18" t="s">
        <v>36</v>
      </c>
      <c r="E18" t="s">
        <v>47</v>
      </c>
      <c r="I18" s="2">
        <v>3</v>
      </c>
    </row>
    <row r="19" spans="1:10" ht="12.75">
      <c r="A19" t="s">
        <v>101</v>
      </c>
      <c r="B19" t="s">
        <v>7</v>
      </c>
      <c r="C19">
        <v>6</v>
      </c>
      <c r="D19" t="s">
        <v>10</v>
      </c>
      <c r="E19" t="s">
        <v>48</v>
      </c>
      <c r="H19">
        <v>2</v>
      </c>
      <c r="I19" s="2"/>
      <c r="J19" t="s">
        <v>102</v>
      </c>
    </row>
    <row r="20" spans="1:9" ht="12.75">
      <c r="A20" t="s">
        <v>104</v>
      </c>
      <c r="B20" t="s">
        <v>7</v>
      </c>
      <c r="C20">
        <v>7</v>
      </c>
      <c r="D20" t="s">
        <v>55</v>
      </c>
      <c r="E20" t="s">
        <v>49</v>
      </c>
      <c r="G20">
        <v>1</v>
      </c>
      <c r="I20" s="2">
        <v>1</v>
      </c>
    </row>
    <row r="21" spans="1:9" ht="12.75">
      <c r="A21" t="s">
        <v>105</v>
      </c>
      <c r="B21" t="s">
        <v>7</v>
      </c>
      <c r="C21">
        <v>7</v>
      </c>
      <c r="D21" t="s">
        <v>37</v>
      </c>
      <c r="E21" t="s">
        <v>49</v>
      </c>
      <c r="I21" s="2">
        <v>2</v>
      </c>
    </row>
    <row r="22" spans="1:10" ht="12.75">
      <c r="A22" t="s">
        <v>103</v>
      </c>
      <c r="B22" t="s">
        <v>6</v>
      </c>
      <c r="C22">
        <v>7</v>
      </c>
      <c r="D22" t="s">
        <v>120</v>
      </c>
      <c r="E22" t="s">
        <v>49</v>
      </c>
      <c r="F22" t="s">
        <v>67</v>
      </c>
      <c r="I22" s="2">
        <v>2</v>
      </c>
      <c r="J22" t="s">
        <v>100</v>
      </c>
    </row>
    <row r="24" spans="3:9" ht="12.75">
      <c r="C24" s="1" t="s">
        <v>65</v>
      </c>
      <c r="D24" s="1"/>
      <c r="E24" s="1" t="s">
        <v>46</v>
      </c>
      <c r="F24" s="1">
        <v>4</v>
      </c>
      <c r="G24" s="1">
        <v>1</v>
      </c>
      <c r="H24" s="1"/>
      <c r="I24" s="1">
        <v>15</v>
      </c>
    </row>
    <row r="25" spans="3:9" ht="12.75">
      <c r="C25" s="1"/>
      <c r="D25" s="1"/>
      <c r="E25" s="1" t="s">
        <v>47</v>
      </c>
      <c r="F25" s="1">
        <v>2</v>
      </c>
      <c r="G25" s="1">
        <v>1</v>
      </c>
      <c r="H25" s="1"/>
      <c r="I25" s="1">
        <v>8</v>
      </c>
    </row>
    <row r="26" spans="3:9" ht="12.75">
      <c r="C26" s="1"/>
      <c r="D26" s="1"/>
      <c r="E26" s="1" t="s">
        <v>48</v>
      </c>
      <c r="F26" s="1">
        <v>0</v>
      </c>
      <c r="G26" s="1">
        <v>1</v>
      </c>
      <c r="H26" s="1"/>
      <c r="I26" s="1">
        <v>0</v>
      </c>
    </row>
    <row r="27" spans="3:9" ht="12.75">
      <c r="C27" s="1"/>
      <c r="D27" s="1"/>
      <c r="E27" s="1" t="s">
        <v>49</v>
      </c>
      <c r="F27" s="1">
        <v>2</v>
      </c>
      <c r="G27" s="1">
        <v>1</v>
      </c>
      <c r="H27" s="1"/>
      <c r="I27" s="1">
        <v>5</v>
      </c>
    </row>
    <row r="28" spans="4:9" ht="12.75">
      <c r="D28" s="3" t="s">
        <v>74</v>
      </c>
      <c r="F28" s="1">
        <v>8</v>
      </c>
      <c r="G28" s="1">
        <v>4</v>
      </c>
      <c r="H28" s="1"/>
      <c r="I28" s="1">
        <f>SUM(I11:I22)</f>
        <v>28</v>
      </c>
    </row>
    <row r="30" spans="1:10" ht="12.75">
      <c r="A30" t="s">
        <v>94</v>
      </c>
      <c r="B30" t="s">
        <v>3</v>
      </c>
      <c r="C30">
        <v>4</v>
      </c>
      <c r="D30" t="s">
        <v>45</v>
      </c>
      <c r="E30" t="s">
        <v>52</v>
      </c>
      <c r="I30">
        <v>3</v>
      </c>
      <c r="J30" t="s">
        <v>76</v>
      </c>
    </row>
    <row r="31" spans="1:10" ht="12.75">
      <c r="A31" t="s">
        <v>95</v>
      </c>
      <c r="B31" t="s">
        <v>3</v>
      </c>
      <c r="C31">
        <v>4</v>
      </c>
      <c r="D31" t="s">
        <v>96</v>
      </c>
      <c r="E31" t="s">
        <v>52</v>
      </c>
      <c r="F31" t="s">
        <v>67</v>
      </c>
      <c r="I31">
        <v>1</v>
      </c>
      <c r="J31" t="s">
        <v>77</v>
      </c>
    </row>
    <row r="32" spans="1:10" ht="12.75">
      <c r="A32" t="s">
        <v>97</v>
      </c>
      <c r="B32" t="s">
        <v>3</v>
      </c>
      <c r="C32">
        <v>4</v>
      </c>
      <c r="D32" t="s">
        <v>10</v>
      </c>
      <c r="E32" t="s">
        <v>53</v>
      </c>
      <c r="G32">
        <v>1</v>
      </c>
      <c r="I32">
        <v>0</v>
      </c>
      <c r="J32" s="2" t="s">
        <v>100</v>
      </c>
    </row>
    <row r="33" spans="1:10" ht="12.75">
      <c r="A33" t="s">
        <v>98</v>
      </c>
      <c r="B33" t="s">
        <v>2</v>
      </c>
      <c r="C33">
        <v>3</v>
      </c>
      <c r="D33" t="s">
        <v>99</v>
      </c>
      <c r="E33" t="s">
        <v>53</v>
      </c>
      <c r="G33">
        <v>1</v>
      </c>
      <c r="I33">
        <v>1</v>
      </c>
      <c r="J33" s="2" t="s">
        <v>79</v>
      </c>
    </row>
    <row r="34" spans="1:10" ht="12.75">
      <c r="A34" t="s">
        <v>87</v>
      </c>
      <c r="B34" t="s">
        <v>0</v>
      </c>
      <c r="C34">
        <v>1</v>
      </c>
      <c r="D34" t="s">
        <v>45</v>
      </c>
      <c r="E34" t="s">
        <v>54</v>
      </c>
      <c r="I34">
        <v>3</v>
      </c>
      <c r="J34" s="2"/>
    </row>
    <row r="35" spans="1:10" ht="12.75">
      <c r="A35" t="s">
        <v>93</v>
      </c>
      <c r="B35" t="s">
        <v>0</v>
      </c>
      <c r="C35">
        <v>2</v>
      </c>
      <c r="D35" t="s">
        <v>43</v>
      </c>
      <c r="E35" t="s">
        <v>54</v>
      </c>
      <c r="F35" t="s">
        <v>67</v>
      </c>
      <c r="I35">
        <v>3</v>
      </c>
      <c r="J35" s="2" t="s">
        <v>78</v>
      </c>
    </row>
    <row r="36" spans="1:10" ht="12.75">
      <c r="A36" t="s">
        <v>85</v>
      </c>
      <c r="B36" t="s">
        <v>0</v>
      </c>
      <c r="C36">
        <v>2</v>
      </c>
      <c r="D36" t="s">
        <v>86</v>
      </c>
      <c r="E36" t="s">
        <v>54</v>
      </c>
      <c r="I36">
        <v>1</v>
      </c>
      <c r="J36" s="2"/>
    </row>
    <row r="37" spans="1:10" ht="12.75">
      <c r="A37" t="s">
        <v>91</v>
      </c>
      <c r="B37" t="s">
        <v>2</v>
      </c>
      <c r="C37">
        <v>2</v>
      </c>
      <c r="D37" t="s">
        <v>72</v>
      </c>
      <c r="E37" t="s">
        <v>54</v>
      </c>
      <c r="G37">
        <v>1</v>
      </c>
      <c r="I37">
        <v>2</v>
      </c>
      <c r="J37" s="2"/>
    </row>
    <row r="38" spans="1:10" ht="12.75">
      <c r="A38" t="s">
        <v>90</v>
      </c>
      <c r="B38" t="s">
        <v>2</v>
      </c>
      <c r="C38">
        <v>3</v>
      </c>
      <c r="D38" t="s">
        <v>45</v>
      </c>
      <c r="E38" t="s">
        <v>54</v>
      </c>
      <c r="I38">
        <v>3</v>
      </c>
      <c r="J38" t="s">
        <v>81</v>
      </c>
    </row>
    <row r="39" spans="1:10" ht="12.75">
      <c r="A39" t="s">
        <v>92</v>
      </c>
      <c r="B39" t="s">
        <v>2</v>
      </c>
      <c r="C39">
        <v>3</v>
      </c>
      <c r="D39" t="s">
        <v>43</v>
      </c>
      <c r="E39" t="s">
        <v>54</v>
      </c>
      <c r="F39" t="s">
        <v>67</v>
      </c>
      <c r="I39">
        <v>3</v>
      </c>
      <c r="J39" t="s">
        <v>80</v>
      </c>
    </row>
    <row r="40" spans="1:10" ht="12.75">
      <c r="A40" t="s">
        <v>88</v>
      </c>
      <c r="B40" t="s">
        <v>0</v>
      </c>
      <c r="C40">
        <v>1</v>
      </c>
      <c r="D40" t="s">
        <v>43</v>
      </c>
      <c r="E40" t="s">
        <v>50</v>
      </c>
      <c r="F40" t="s">
        <v>67</v>
      </c>
      <c r="I40">
        <v>3</v>
      </c>
      <c r="J40" t="s">
        <v>82</v>
      </c>
    </row>
    <row r="41" spans="1:9" ht="12.75">
      <c r="A41" t="s">
        <v>89</v>
      </c>
      <c r="B41" t="s">
        <v>1</v>
      </c>
      <c r="C41">
        <v>1</v>
      </c>
      <c r="D41" t="s">
        <v>10</v>
      </c>
      <c r="E41" t="s">
        <v>51</v>
      </c>
      <c r="G41">
        <v>1</v>
      </c>
      <c r="H41">
        <v>1</v>
      </c>
      <c r="I41">
        <v>0</v>
      </c>
    </row>
    <row r="43" spans="3:9" ht="12.75">
      <c r="C43" s="1" t="s">
        <v>65</v>
      </c>
      <c r="D43" s="1"/>
      <c r="E43" s="1" t="s">
        <v>52</v>
      </c>
      <c r="F43" s="1">
        <v>2</v>
      </c>
      <c r="G43" s="1">
        <v>0</v>
      </c>
      <c r="H43" s="1"/>
      <c r="I43" s="1">
        <v>4</v>
      </c>
    </row>
    <row r="44" spans="3:9" ht="12.75">
      <c r="C44" s="1"/>
      <c r="D44" s="1"/>
      <c r="E44" s="1" t="s">
        <v>66</v>
      </c>
      <c r="F44" s="1">
        <v>0</v>
      </c>
      <c r="G44" s="1">
        <v>2</v>
      </c>
      <c r="H44" s="1"/>
      <c r="I44" s="1">
        <v>1</v>
      </c>
    </row>
    <row r="45" spans="3:9" ht="12.75">
      <c r="C45" s="1"/>
      <c r="D45" s="1"/>
      <c r="E45" s="1" t="s">
        <v>54</v>
      </c>
      <c r="F45" s="1">
        <v>4</v>
      </c>
      <c r="G45" s="1">
        <v>1</v>
      </c>
      <c r="H45" s="1"/>
      <c r="I45" s="1">
        <v>15</v>
      </c>
    </row>
    <row r="46" spans="3:9" ht="12.75">
      <c r="C46" s="1"/>
      <c r="D46" s="1"/>
      <c r="E46" s="1" t="s">
        <v>50</v>
      </c>
      <c r="F46" s="1">
        <v>2</v>
      </c>
      <c r="G46" s="1">
        <v>0</v>
      </c>
      <c r="H46" s="1"/>
      <c r="I46" s="1">
        <v>3</v>
      </c>
    </row>
    <row r="47" spans="3:9" ht="12.75">
      <c r="C47" s="1"/>
      <c r="D47" s="1"/>
      <c r="E47" s="1" t="s">
        <v>51</v>
      </c>
      <c r="F47" s="1">
        <v>0</v>
      </c>
      <c r="G47" s="1">
        <v>1</v>
      </c>
      <c r="H47" s="1"/>
      <c r="I47" s="1">
        <v>0</v>
      </c>
    </row>
    <row r="48" spans="4:9" ht="12.75">
      <c r="D48" s="3" t="s">
        <v>74</v>
      </c>
      <c r="F48" s="1">
        <v>8</v>
      </c>
      <c r="G48" s="1">
        <v>4</v>
      </c>
      <c r="H48" s="1"/>
      <c r="I48" s="1">
        <f>SUM(I30:I41)</f>
        <v>23</v>
      </c>
    </row>
  </sheetData>
  <sheetProtection/>
  <printOptions gridLines="1"/>
  <pageMargins left="0.32" right="0.25" top="0.9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9">
      <selection activeCell="A36" sqref="A36:IV36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7.00390625" style="0" customWidth="1"/>
    <col min="4" max="4" width="12.28125" style="0" customWidth="1"/>
    <col min="5" max="5" width="6.8515625" style="0" customWidth="1"/>
    <col min="7" max="7" width="8.140625" style="0" customWidth="1"/>
    <col min="8" max="8" width="10.00390625" style="0" customWidth="1"/>
    <col min="9" max="9" width="24.8515625" style="0" customWidth="1"/>
  </cols>
  <sheetData>
    <row r="1" ht="12.75">
      <c r="A1" s="1" t="s">
        <v>84</v>
      </c>
    </row>
    <row r="2" ht="12.75">
      <c r="B2" t="s">
        <v>38</v>
      </c>
    </row>
    <row r="3" ht="12.75">
      <c r="B3" t="s">
        <v>39</v>
      </c>
    </row>
    <row r="4" ht="12.75">
      <c r="B4" t="s">
        <v>40</v>
      </c>
    </row>
    <row r="5" ht="12.75">
      <c r="B5" t="s">
        <v>42</v>
      </c>
    </row>
    <row r="6" ht="12.75">
      <c r="B6" t="s">
        <v>41</v>
      </c>
    </row>
    <row r="7" ht="12.75">
      <c r="B7" t="s">
        <v>75</v>
      </c>
    </row>
    <row r="9" spans="1:8" ht="12.75">
      <c r="A9" s="1" t="s">
        <v>56</v>
      </c>
      <c r="B9" s="1" t="s">
        <v>59</v>
      </c>
      <c r="C9" s="1" t="s">
        <v>60</v>
      </c>
      <c r="D9" s="1"/>
      <c r="E9" s="1" t="s">
        <v>63</v>
      </c>
      <c r="F9" s="1" t="s">
        <v>61</v>
      </c>
      <c r="G9" s="1" t="s">
        <v>69</v>
      </c>
      <c r="H9" s="1" t="s">
        <v>70</v>
      </c>
    </row>
    <row r="10" spans="1:9" s="1" customFormat="1" ht="12.75">
      <c r="A10" s="1" t="s">
        <v>57</v>
      </c>
      <c r="B10" s="1" t="s">
        <v>58</v>
      </c>
      <c r="C10" s="1" t="s">
        <v>58</v>
      </c>
      <c r="D10" s="1" t="s">
        <v>9</v>
      </c>
      <c r="E10" s="1" t="s">
        <v>64</v>
      </c>
      <c r="F10" s="1" t="s">
        <v>68</v>
      </c>
      <c r="G10" s="1" t="s">
        <v>62</v>
      </c>
      <c r="H10" s="1" t="s">
        <v>71</v>
      </c>
      <c r="I10" s="1" t="s">
        <v>8</v>
      </c>
    </row>
    <row r="11" spans="1:8" ht="12.75">
      <c r="A11" t="s">
        <v>24</v>
      </c>
      <c r="B11" t="s">
        <v>4</v>
      </c>
      <c r="C11">
        <v>5</v>
      </c>
      <c r="D11" t="s">
        <v>36</v>
      </c>
      <c r="E11" t="s">
        <v>46</v>
      </c>
      <c r="H11" s="2">
        <v>3</v>
      </c>
    </row>
    <row r="12" spans="1:8" ht="12.75">
      <c r="A12" t="s">
        <v>28</v>
      </c>
      <c r="B12" t="s">
        <v>5</v>
      </c>
      <c r="C12">
        <v>8</v>
      </c>
      <c r="D12" t="s">
        <v>36</v>
      </c>
      <c r="E12" t="s">
        <v>46</v>
      </c>
      <c r="H12" s="2">
        <v>3</v>
      </c>
    </row>
    <row r="13" spans="1:8" ht="12.75">
      <c r="A13" t="s">
        <v>29</v>
      </c>
      <c r="B13" t="s">
        <v>5</v>
      </c>
      <c r="C13">
        <v>8</v>
      </c>
      <c r="D13" t="s">
        <v>11</v>
      </c>
      <c r="E13" t="s">
        <v>46</v>
      </c>
      <c r="F13" t="s">
        <v>67</v>
      </c>
      <c r="H13" s="2">
        <v>3</v>
      </c>
    </row>
    <row r="14" spans="1:8" ht="12.75">
      <c r="A14" t="s">
        <v>30</v>
      </c>
      <c r="B14" t="s">
        <v>5</v>
      </c>
      <c r="C14">
        <v>5</v>
      </c>
      <c r="D14" t="s">
        <v>11</v>
      </c>
      <c r="E14" t="s">
        <v>46</v>
      </c>
      <c r="F14" t="s">
        <v>67</v>
      </c>
      <c r="H14" s="2">
        <v>3</v>
      </c>
    </row>
    <row r="15" spans="1:8" ht="12.75">
      <c r="A15" t="s">
        <v>32</v>
      </c>
      <c r="B15" t="s">
        <v>5</v>
      </c>
      <c r="C15">
        <v>8</v>
      </c>
      <c r="D15" t="s">
        <v>55</v>
      </c>
      <c r="E15" t="s">
        <v>46</v>
      </c>
      <c r="G15">
        <v>1</v>
      </c>
      <c r="H15" s="2">
        <v>1</v>
      </c>
    </row>
    <row r="16" spans="1:8" ht="12.75">
      <c r="A16" t="s">
        <v>34</v>
      </c>
      <c r="B16" t="s">
        <v>7</v>
      </c>
      <c r="C16">
        <v>5</v>
      </c>
      <c r="D16" t="s">
        <v>55</v>
      </c>
      <c r="E16" t="s">
        <v>47</v>
      </c>
      <c r="G16">
        <v>1</v>
      </c>
      <c r="H16" s="2">
        <v>1</v>
      </c>
    </row>
    <row r="17" spans="1:8" ht="12.75">
      <c r="A17" t="s">
        <v>25</v>
      </c>
      <c r="B17" t="s">
        <v>4</v>
      </c>
      <c r="C17">
        <v>6</v>
      </c>
      <c r="D17" t="s">
        <v>11</v>
      </c>
      <c r="E17" t="s">
        <v>47</v>
      </c>
      <c r="F17" t="s">
        <v>67</v>
      </c>
      <c r="H17" s="2">
        <v>3</v>
      </c>
    </row>
    <row r="18" spans="1:8" ht="12.75">
      <c r="A18" t="s">
        <v>31</v>
      </c>
      <c r="B18" t="s">
        <v>4</v>
      </c>
      <c r="C18">
        <v>6</v>
      </c>
      <c r="D18" t="s">
        <v>36</v>
      </c>
      <c r="E18" t="s">
        <v>47</v>
      </c>
      <c r="H18" s="2">
        <v>3</v>
      </c>
    </row>
    <row r="19" spans="1:8" ht="12.75">
      <c r="A19" t="s">
        <v>33</v>
      </c>
      <c r="B19" t="s">
        <v>7</v>
      </c>
      <c r="C19">
        <v>6</v>
      </c>
      <c r="D19" t="s">
        <v>55</v>
      </c>
      <c r="E19" t="s">
        <v>48</v>
      </c>
      <c r="G19">
        <v>1</v>
      </c>
      <c r="H19" s="2">
        <v>1</v>
      </c>
    </row>
    <row r="20" spans="1:8" ht="12.75">
      <c r="A20" t="s">
        <v>35</v>
      </c>
      <c r="B20" t="s">
        <v>7</v>
      </c>
      <c r="C20">
        <v>7</v>
      </c>
      <c r="D20" t="s">
        <v>55</v>
      </c>
      <c r="E20" t="s">
        <v>49</v>
      </c>
      <c r="G20">
        <v>1</v>
      </c>
      <c r="H20" s="2">
        <v>1</v>
      </c>
    </row>
    <row r="21" spans="1:8" ht="12.75">
      <c r="A21" t="s">
        <v>26</v>
      </c>
      <c r="B21" t="s">
        <v>7</v>
      </c>
      <c r="C21">
        <v>7</v>
      </c>
      <c r="D21" t="s">
        <v>37</v>
      </c>
      <c r="E21" t="s">
        <v>49</v>
      </c>
      <c r="H21" s="2">
        <v>2</v>
      </c>
    </row>
    <row r="22" spans="1:8" ht="12.75">
      <c r="A22" t="s">
        <v>27</v>
      </c>
      <c r="B22" t="s">
        <v>6</v>
      </c>
      <c r="C22">
        <v>7</v>
      </c>
      <c r="D22" t="s">
        <v>11</v>
      </c>
      <c r="E22" t="s">
        <v>49</v>
      </c>
      <c r="F22" t="s">
        <v>67</v>
      </c>
      <c r="H22" s="2">
        <v>3</v>
      </c>
    </row>
    <row r="24" spans="3:8" ht="12.75">
      <c r="C24" s="1" t="s">
        <v>65</v>
      </c>
      <c r="D24" s="1"/>
      <c r="E24" s="1" t="s">
        <v>46</v>
      </c>
      <c r="F24" s="1">
        <v>4</v>
      </c>
      <c r="G24" s="1">
        <v>1</v>
      </c>
      <c r="H24" s="1">
        <v>13</v>
      </c>
    </row>
    <row r="25" spans="3:8" ht="12.75">
      <c r="C25" s="1"/>
      <c r="D25" s="1"/>
      <c r="E25" s="1" t="s">
        <v>47</v>
      </c>
      <c r="F25" s="1">
        <v>2</v>
      </c>
      <c r="G25" s="1">
        <v>1</v>
      </c>
      <c r="H25" s="1">
        <v>7</v>
      </c>
    </row>
    <row r="26" spans="3:8" ht="12.75">
      <c r="C26" s="1"/>
      <c r="D26" s="1"/>
      <c r="E26" s="1" t="s">
        <v>48</v>
      </c>
      <c r="F26" s="1">
        <v>0</v>
      </c>
      <c r="G26" s="1">
        <v>1</v>
      </c>
      <c r="H26" s="1">
        <v>1</v>
      </c>
    </row>
    <row r="27" spans="3:8" ht="12.75">
      <c r="C27" s="1"/>
      <c r="D27" s="1"/>
      <c r="E27" s="1" t="s">
        <v>49</v>
      </c>
      <c r="F27" s="1">
        <v>2</v>
      </c>
      <c r="G27" s="1">
        <v>1</v>
      </c>
      <c r="H27" s="1">
        <v>6</v>
      </c>
    </row>
    <row r="28" spans="4:8" ht="12.75">
      <c r="D28" s="3" t="s">
        <v>74</v>
      </c>
      <c r="F28" s="1">
        <v>8</v>
      </c>
      <c r="G28" s="1">
        <v>4</v>
      </c>
      <c r="H28" s="1">
        <f>SUM(H11:H22)</f>
        <v>27</v>
      </c>
    </row>
    <row r="30" spans="1:9" ht="12.75">
      <c r="A30" t="s">
        <v>22</v>
      </c>
      <c r="B30" t="s">
        <v>3</v>
      </c>
      <c r="C30">
        <v>4</v>
      </c>
      <c r="D30" t="s">
        <v>45</v>
      </c>
      <c r="E30" t="s">
        <v>52</v>
      </c>
      <c r="H30">
        <v>3</v>
      </c>
      <c r="I30" t="s">
        <v>76</v>
      </c>
    </row>
    <row r="31" spans="1:9" ht="12.75">
      <c r="A31" t="s">
        <v>23</v>
      </c>
      <c r="B31" t="s">
        <v>3</v>
      </c>
      <c r="C31">
        <v>4</v>
      </c>
      <c r="D31" t="s">
        <v>43</v>
      </c>
      <c r="E31" t="s">
        <v>52</v>
      </c>
      <c r="F31" t="s">
        <v>67</v>
      </c>
      <c r="H31">
        <v>3</v>
      </c>
      <c r="I31" t="s">
        <v>77</v>
      </c>
    </row>
    <row r="32" spans="1:9" ht="12.75">
      <c r="A32" t="s">
        <v>21</v>
      </c>
      <c r="B32" t="s">
        <v>3</v>
      </c>
      <c r="C32">
        <v>4</v>
      </c>
      <c r="D32" t="s">
        <v>10</v>
      </c>
      <c r="E32" t="s">
        <v>53</v>
      </c>
      <c r="G32">
        <v>1</v>
      </c>
      <c r="I32" s="2" t="s">
        <v>78</v>
      </c>
    </row>
    <row r="33" spans="1:9" ht="12.75">
      <c r="A33" t="s">
        <v>20</v>
      </c>
      <c r="B33" t="s">
        <v>2</v>
      </c>
      <c r="C33">
        <v>3</v>
      </c>
      <c r="D33" t="s">
        <v>73</v>
      </c>
      <c r="E33" t="s">
        <v>53</v>
      </c>
      <c r="G33">
        <v>1</v>
      </c>
      <c r="H33">
        <v>3</v>
      </c>
      <c r="I33" s="2" t="s">
        <v>79</v>
      </c>
    </row>
    <row r="34" spans="1:9" ht="12.75">
      <c r="A34" t="s">
        <v>14</v>
      </c>
      <c r="B34" t="s">
        <v>0</v>
      </c>
      <c r="C34">
        <v>1</v>
      </c>
      <c r="D34" t="s">
        <v>44</v>
      </c>
      <c r="E34" t="s">
        <v>54</v>
      </c>
      <c r="H34">
        <v>4</v>
      </c>
      <c r="I34" s="2"/>
    </row>
    <row r="35" spans="1:9" ht="12.75">
      <c r="A35" t="s">
        <v>15</v>
      </c>
      <c r="B35" t="s">
        <v>0</v>
      </c>
      <c r="C35">
        <v>2</v>
      </c>
      <c r="D35" t="s">
        <v>43</v>
      </c>
      <c r="E35" t="s">
        <v>54</v>
      </c>
      <c r="F35" t="s">
        <v>67</v>
      </c>
      <c r="H35">
        <v>3</v>
      </c>
      <c r="I35" s="2" t="s">
        <v>78</v>
      </c>
    </row>
    <row r="36" spans="1:9" ht="12.75">
      <c r="A36" t="s">
        <v>16</v>
      </c>
      <c r="B36" t="s">
        <v>0</v>
      </c>
      <c r="C36">
        <v>2</v>
      </c>
      <c r="D36" t="s">
        <v>45</v>
      </c>
      <c r="E36" t="s">
        <v>54</v>
      </c>
      <c r="H36">
        <v>3</v>
      </c>
      <c r="I36" s="2"/>
    </row>
    <row r="37" spans="1:9" ht="12.75">
      <c r="A37" t="s">
        <v>17</v>
      </c>
      <c r="B37" t="s">
        <v>2</v>
      </c>
      <c r="C37">
        <v>2</v>
      </c>
      <c r="D37" t="s">
        <v>72</v>
      </c>
      <c r="E37" t="s">
        <v>54</v>
      </c>
      <c r="G37">
        <v>1</v>
      </c>
      <c r="H37">
        <v>2</v>
      </c>
      <c r="I37" s="2"/>
    </row>
    <row r="38" spans="1:9" ht="12.75">
      <c r="A38" t="s">
        <v>18</v>
      </c>
      <c r="B38" t="s">
        <v>2</v>
      </c>
      <c r="C38">
        <v>3</v>
      </c>
      <c r="D38" t="s">
        <v>45</v>
      </c>
      <c r="E38" t="s">
        <v>54</v>
      </c>
      <c r="H38">
        <v>3</v>
      </c>
      <c r="I38" t="s">
        <v>81</v>
      </c>
    </row>
    <row r="39" spans="1:9" ht="12.75">
      <c r="A39" t="s">
        <v>19</v>
      </c>
      <c r="B39" t="s">
        <v>2</v>
      </c>
      <c r="C39">
        <v>3</v>
      </c>
      <c r="D39" t="s">
        <v>43</v>
      </c>
      <c r="E39" t="s">
        <v>54</v>
      </c>
      <c r="F39" t="s">
        <v>67</v>
      </c>
      <c r="H39">
        <v>3</v>
      </c>
      <c r="I39" t="s">
        <v>80</v>
      </c>
    </row>
    <row r="40" spans="1:9" ht="12.75">
      <c r="A40" t="s">
        <v>12</v>
      </c>
      <c r="B40" t="s">
        <v>0</v>
      </c>
      <c r="C40">
        <v>1</v>
      </c>
      <c r="D40" t="s">
        <v>43</v>
      </c>
      <c r="E40" t="s">
        <v>50</v>
      </c>
      <c r="F40" t="s">
        <v>67</v>
      </c>
      <c r="H40">
        <v>3</v>
      </c>
      <c r="I40" t="s">
        <v>82</v>
      </c>
    </row>
    <row r="41" spans="1:9" ht="12.75">
      <c r="A41" t="s">
        <v>13</v>
      </c>
      <c r="B41" t="s">
        <v>1</v>
      </c>
      <c r="C41">
        <v>1</v>
      </c>
      <c r="D41" t="s">
        <v>10</v>
      </c>
      <c r="E41" t="s">
        <v>51</v>
      </c>
      <c r="G41">
        <v>1</v>
      </c>
      <c r="I41" t="s">
        <v>78</v>
      </c>
    </row>
    <row r="43" spans="3:8" ht="12.75">
      <c r="C43" s="1" t="s">
        <v>65</v>
      </c>
      <c r="D43" s="1"/>
      <c r="E43" s="1" t="s">
        <v>52</v>
      </c>
      <c r="F43" s="1">
        <v>2</v>
      </c>
      <c r="G43" s="1">
        <v>0</v>
      </c>
      <c r="H43" s="1">
        <v>6</v>
      </c>
    </row>
    <row r="44" spans="3:8" ht="12.75">
      <c r="C44" s="1"/>
      <c r="D44" s="1"/>
      <c r="E44" s="1" t="s">
        <v>66</v>
      </c>
      <c r="F44" s="1">
        <v>0</v>
      </c>
      <c r="G44" s="1">
        <v>2</v>
      </c>
      <c r="H44" s="1">
        <v>3</v>
      </c>
    </row>
    <row r="45" spans="3:8" ht="12.75">
      <c r="C45" s="1"/>
      <c r="D45" s="1"/>
      <c r="E45" s="1" t="s">
        <v>54</v>
      </c>
      <c r="F45" s="1">
        <v>4</v>
      </c>
      <c r="G45" s="1">
        <v>1</v>
      </c>
      <c r="H45" s="1">
        <v>18</v>
      </c>
    </row>
    <row r="46" spans="3:8" ht="12.75">
      <c r="C46" s="1"/>
      <c r="D46" s="1"/>
      <c r="E46" s="1" t="s">
        <v>50</v>
      </c>
      <c r="F46" s="1">
        <v>2</v>
      </c>
      <c r="G46" s="1">
        <v>0</v>
      </c>
      <c r="H46" s="1">
        <v>3</v>
      </c>
    </row>
    <row r="47" spans="3:8" ht="12.75">
      <c r="C47" s="1"/>
      <c r="D47" s="1"/>
      <c r="E47" s="1" t="s">
        <v>51</v>
      </c>
      <c r="F47" s="1">
        <v>0</v>
      </c>
      <c r="G47" s="1">
        <v>1</v>
      </c>
      <c r="H47" s="1">
        <v>0</v>
      </c>
    </row>
    <row r="48" spans="4:8" ht="12.75">
      <c r="D48" s="3" t="s">
        <v>74</v>
      </c>
      <c r="F48" s="1">
        <v>8</v>
      </c>
      <c r="G48" s="1">
        <v>4</v>
      </c>
      <c r="H48" s="1">
        <f>SUM(H30:H41)</f>
        <v>30</v>
      </c>
    </row>
  </sheetData>
  <sheetProtection/>
  <printOptions gridLines="1"/>
  <pageMargins left="0.64" right="0.25" top="0.91" bottom="1" header="0.5" footer="0.5"/>
  <pageSetup horizontalDpi="600" verticalDpi="600" orientation="portrait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7.57421875" style="0" customWidth="1"/>
    <col min="2" max="2" width="6.421875" style="0" customWidth="1"/>
    <col min="3" max="3" width="6.28125" style="0" customWidth="1"/>
    <col min="4" max="4" width="15.421875" style="0" customWidth="1"/>
    <col min="5" max="5" width="9.8515625" style="0" customWidth="1"/>
    <col min="6" max="6" width="8.00390625" style="0" customWidth="1"/>
    <col min="7" max="7" width="9.57421875" style="0" bestFit="1" customWidth="1"/>
    <col min="8" max="8" width="10.421875" style="0" customWidth="1"/>
    <col min="13" max="13" width="9.57421875" style="0" customWidth="1"/>
    <col min="14" max="14" width="17.28125" style="0" customWidth="1"/>
    <col min="15" max="15" width="9.7109375" style="0" bestFit="1" customWidth="1"/>
    <col min="16" max="16" width="9.421875" style="0" bestFit="1" customWidth="1"/>
    <col min="17" max="17" width="13.57421875" style="0" customWidth="1"/>
  </cols>
  <sheetData>
    <row r="1" ht="12.75">
      <c r="A1" s="1" t="s">
        <v>279</v>
      </c>
    </row>
    <row r="2" ht="12.75">
      <c r="A2" t="s">
        <v>268</v>
      </c>
    </row>
    <row r="3" ht="12.75">
      <c r="A3" s="2" t="s">
        <v>131</v>
      </c>
    </row>
    <row r="4" ht="12.75">
      <c r="A4" s="2" t="s">
        <v>161</v>
      </c>
    </row>
    <row r="5" ht="12.75">
      <c r="A5" s="2" t="s">
        <v>273</v>
      </c>
    </row>
    <row r="6" spans="11:16" ht="12.75">
      <c r="K6" t="s">
        <v>283</v>
      </c>
      <c r="L6" t="s">
        <v>285</v>
      </c>
      <c r="P6" t="s">
        <v>285</v>
      </c>
    </row>
    <row r="7" spans="7:16" ht="12.75">
      <c r="G7" t="s">
        <v>255</v>
      </c>
      <c r="H7" t="s">
        <v>255</v>
      </c>
      <c r="I7" s="7"/>
      <c r="K7" t="s">
        <v>284</v>
      </c>
      <c r="L7" t="s">
        <v>286</v>
      </c>
      <c r="P7" t="s">
        <v>286</v>
      </c>
    </row>
    <row r="8" spans="7:16" ht="12.75">
      <c r="G8" t="s">
        <v>245</v>
      </c>
      <c r="H8" t="s">
        <v>245</v>
      </c>
      <c r="J8" t="s">
        <v>245</v>
      </c>
      <c r="K8" t="s">
        <v>245</v>
      </c>
      <c r="L8" t="s">
        <v>287</v>
      </c>
      <c r="P8" t="s">
        <v>287</v>
      </c>
    </row>
    <row r="9" spans="6:16" s="20" customFormat="1" ht="12.75">
      <c r="F9" s="5">
        <v>38815</v>
      </c>
      <c r="G9" s="5">
        <v>39191</v>
      </c>
      <c r="H9" s="5">
        <v>39260</v>
      </c>
      <c r="I9" s="5">
        <v>39372</v>
      </c>
      <c r="J9" s="5">
        <v>39576</v>
      </c>
      <c r="K9" s="5">
        <v>39616</v>
      </c>
      <c r="L9" s="5">
        <v>39658</v>
      </c>
      <c r="M9" s="5">
        <v>39860</v>
      </c>
      <c r="O9" s="5">
        <v>39945</v>
      </c>
      <c r="P9" s="5">
        <v>40042</v>
      </c>
    </row>
    <row r="10" spans="5:16" ht="12.75">
      <c r="E10" s="10" t="s">
        <v>290</v>
      </c>
      <c r="F10">
        <v>65</v>
      </c>
      <c r="G10">
        <v>13</v>
      </c>
      <c r="H10">
        <v>11</v>
      </c>
      <c r="I10">
        <v>9</v>
      </c>
      <c r="J10">
        <v>8</v>
      </c>
      <c r="K10">
        <v>6</v>
      </c>
      <c r="L10">
        <v>6</v>
      </c>
      <c r="M10">
        <v>5</v>
      </c>
      <c r="O10">
        <v>5</v>
      </c>
      <c r="P10">
        <v>5</v>
      </c>
    </row>
    <row r="11" spans="5:16" ht="12.75">
      <c r="E11" s="10" t="s">
        <v>291</v>
      </c>
      <c r="F11" s="8">
        <f aca="true" t="shared" si="0" ref="F11:L11">F10*100/65</f>
        <v>100</v>
      </c>
      <c r="G11" s="8">
        <f t="shared" si="0"/>
        <v>20</v>
      </c>
      <c r="H11" s="8">
        <f t="shared" si="0"/>
        <v>16.923076923076923</v>
      </c>
      <c r="I11" s="8">
        <f t="shared" si="0"/>
        <v>13.846153846153847</v>
      </c>
      <c r="J11" s="8">
        <f t="shared" si="0"/>
        <v>12.307692307692308</v>
      </c>
      <c r="K11" s="8">
        <f t="shared" si="0"/>
        <v>9.23076923076923</v>
      </c>
      <c r="L11" s="8">
        <f t="shared" si="0"/>
        <v>9.23076923076923</v>
      </c>
      <c r="M11" s="8">
        <f>M10*100/65</f>
        <v>7.6923076923076925</v>
      </c>
      <c r="O11" s="8">
        <f>O10*100/65</f>
        <v>7.6923076923076925</v>
      </c>
      <c r="P11" s="8">
        <f>P10*100/65</f>
        <v>7.6923076923076925</v>
      </c>
    </row>
    <row r="13" spans="5:9" ht="12.75">
      <c r="E13" s="10" t="s">
        <v>274</v>
      </c>
      <c r="F13">
        <v>130</v>
      </c>
      <c r="G13">
        <v>18</v>
      </c>
      <c r="H13">
        <v>17</v>
      </c>
      <c r="I13">
        <v>14</v>
      </c>
    </row>
    <row r="14" spans="5:9" ht="12.75">
      <c r="E14" t="s">
        <v>134</v>
      </c>
      <c r="F14">
        <v>100</v>
      </c>
      <c r="G14" s="8">
        <v>14</v>
      </c>
      <c r="H14" s="8">
        <v>13</v>
      </c>
      <c r="I14">
        <v>11</v>
      </c>
    </row>
    <row r="15" spans="5:13" ht="12.75">
      <c r="E15" s="10" t="s">
        <v>275</v>
      </c>
      <c r="G15" s="8"/>
      <c r="H15" s="8">
        <f aca="true" t="shared" si="1" ref="H15:M15">SUM(H18:H28)</f>
        <v>32</v>
      </c>
      <c r="I15" s="8">
        <f t="shared" si="1"/>
        <v>29</v>
      </c>
      <c r="J15" s="8">
        <f t="shared" si="1"/>
        <v>24</v>
      </c>
      <c r="K15" s="8">
        <f t="shared" si="1"/>
        <v>17</v>
      </c>
      <c r="L15" s="8">
        <f t="shared" si="1"/>
        <v>16</v>
      </c>
      <c r="M15" s="8">
        <f t="shared" si="1"/>
        <v>14</v>
      </c>
    </row>
    <row r="16" spans="3:13" ht="12.75">
      <c r="C16" t="s">
        <v>282</v>
      </c>
      <c r="E16" t="s">
        <v>134</v>
      </c>
      <c r="G16" s="8"/>
      <c r="H16" s="8">
        <v>100</v>
      </c>
      <c r="I16" s="8">
        <f>I15*100/$H$15</f>
        <v>90.625</v>
      </c>
      <c r="J16" s="8">
        <f>J15*100/$H$15</f>
        <v>75</v>
      </c>
      <c r="K16" s="8">
        <f>K15*100/$H$15</f>
        <v>53.125</v>
      </c>
      <c r="L16" s="8">
        <f>L15*100/$H$15</f>
        <v>50</v>
      </c>
      <c r="M16" s="8">
        <f>M15*100/$H$15</f>
        <v>43.75</v>
      </c>
    </row>
    <row r="17" spans="1:4" ht="12.75">
      <c r="A17" t="s">
        <v>135</v>
      </c>
      <c r="B17" t="s">
        <v>136</v>
      </c>
      <c r="C17" t="s">
        <v>281</v>
      </c>
      <c r="D17" t="s">
        <v>8</v>
      </c>
    </row>
    <row r="18" spans="1:16" ht="12.75">
      <c r="A18" t="s">
        <v>150</v>
      </c>
      <c r="B18">
        <v>51</v>
      </c>
      <c r="C18" t="s">
        <v>154</v>
      </c>
      <c r="D18" t="s">
        <v>267</v>
      </c>
      <c r="G18" s="2"/>
      <c r="H18" s="2">
        <v>4</v>
      </c>
      <c r="I18">
        <v>4</v>
      </c>
      <c r="J18">
        <v>4</v>
      </c>
      <c r="K18">
        <v>4</v>
      </c>
      <c r="L18">
        <v>4</v>
      </c>
      <c r="M18">
        <v>4</v>
      </c>
      <c r="O18">
        <v>4</v>
      </c>
      <c r="P18">
        <v>4</v>
      </c>
    </row>
    <row r="19" spans="1:16" ht="12.75">
      <c r="A19" t="s">
        <v>150</v>
      </c>
      <c r="B19">
        <v>63</v>
      </c>
      <c r="C19" t="s">
        <v>155</v>
      </c>
      <c r="D19" t="s">
        <v>267</v>
      </c>
      <c r="G19" s="2"/>
      <c r="H19" s="2">
        <v>6</v>
      </c>
      <c r="I19">
        <v>6</v>
      </c>
      <c r="J19">
        <v>5</v>
      </c>
      <c r="K19">
        <v>5</v>
      </c>
      <c r="L19">
        <v>5</v>
      </c>
      <c r="M19">
        <v>4</v>
      </c>
      <c r="O19">
        <v>4</v>
      </c>
      <c r="P19">
        <v>2</v>
      </c>
    </row>
    <row r="20" spans="1:16" ht="12.75">
      <c r="A20" t="s">
        <v>150</v>
      </c>
      <c r="B20">
        <v>61</v>
      </c>
      <c r="C20" t="s">
        <v>155</v>
      </c>
      <c r="D20" t="s">
        <v>267</v>
      </c>
      <c r="G20" s="2"/>
      <c r="H20" s="2">
        <v>6</v>
      </c>
      <c r="I20">
        <v>6</v>
      </c>
      <c r="J20">
        <v>5</v>
      </c>
      <c r="K20">
        <v>3</v>
      </c>
      <c r="L20">
        <v>3</v>
      </c>
      <c r="M20">
        <v>3</v>
      </c>
      <c r="O20">
        <v>3</v>
      </c>
      <c r="P20">
        <v>3</v>
      </c>
    </row>
    <row r="21" spans="1:16" ht="12.75">
      <c r="A21" t="s">
        <v>150</v>
      </c>
      <c r="B21">
        <v>64</v>
      </c>
      <c r="C21" t="s">
        <v>155</v>
      </c>
      <c r="D21" t="s">
        <v>267</v>
      </c>
      <c r="G21" s="2"/>
      <c r="H21" s="2">
        <v>4</v>
      </c>
      <c r="I21">
        <v>4</v>
      </c>
      <c r="J21">
        <v>4</v>
      </c>
      <c r="K21">
        <v>3</v>
      </c>
      <c r="L21">
        <v>2</v>
      </c>
      <c r="M21">
        <v>2</v>
      </c>
      <c r="O21">
        <v>2</v>
      </c>
      <c r="P21">
        <v>2</v>
      </c>
    </row>
    <row r="22" spans="1:16" ht="12.75">
      <c r="A22" t="s">
        <v>138</v>
      </c>
      <c r="B22">
        <v>65</v>
      </c>
      <c r="C22" t="s">
        <v>139</v>
      </c>
      <c r="G22" s="2"/>
      <c r="H22">
        <v>2</v>
      </c>
      <c r="I22">
        <v>1</v>
      </c>
      <c r="J22">
        <v>1</v>
      </c>
      <c r="K22">
        <v>1</v>
      </c>
      <c r="L22" s="21">
        <v>1</v>
      </c>
      <c r="M22">
        <v>1</v>
      </c>
      <c r="O22">
        <v>1</v>
      </c>
      <c r="P22">
        <v>1</v>
      </c>
    </row>
    <row r="23" spans="1:13" ht="12.75">
      <c r="A23" t="s">
        <v>138</v>
      </c>
      <c r="B23">
        <v>18</v>
      </c>
      <c r="C23" t="s">
        <v>142</v>
      </c>
      <c r="H23">
        <v>1</v>
      </c>
      <c r="I23">
        <v>0</v>
      </c>
      <c r="J23">
        <v>0</v>
      </c>
      <c r="K23">
        <v>0</v>
      </c>
      <c r="L23" s="21">
        <v>0</v>
      </c>
      <c r="M23">
        <v>0</v>
      </c>
    </row>
    <row r="24" spans="1:13" ht="12.75">
      <c r="A24" t="s">
        <v>150</v>
      </c>
      <c r="B24">
        <v>33</v>
      </c>
      <c r="C24" t="s">
        <v>151</v>
      </c>
      <c r="G24" s="2"/>
      <c r="H24" s="2">
        <v>1</v>
      </c>
      <c r="I24">
        <v>1</v>
      </c>
      <c r="J24">
        <v>1</v>
      </c>
      <c r="K24">
        <v>0</v>
      </c>
      <c r="L24" s="21">
        <v>0</v>
      </c>
      <c r="M24">
        <v>0</v>
      </c>
    </row>
    <row r="25" spans="1:13" ht="12.75">
      <c r="A25" t="s">
        <v>150</v>
      </c>
      <c r="B25">
        <v>50</v>
      </c>
      <c r="C25" t="s">
        <v>144</v>
      </c>
      <c r="G25" s="2"/>
      <c r="H25" s="2">
        <v>1</v>
      </c>
      <c r="I25">
        <v>0</v>
      </c>
      <c r="J25" s="16">
        <v>0</v>
      </c>
      <c r="K25">
        <v>0</v>
      </c>
      <c r="L25" s="21">
        <v>0</v>
      </c>
      <c r="M25">
        <v>0</v>
      </c>
    </row>
    <row r="26" spans="1:13" ht="12.75">
      <c r="A26" t="s">
        <v>150</v>
      </c>
      <c r="B26">
        <v>59</v>
      </c>
      <c r="C26" t="s">
        <v>156</v>
      </c>
      <c r="G26" s="2"/>
      <c r="H26" s="2">
        <v>1</v>
      </c>
      <c r="I26">
        <v>1</v>
      </c>
      <c r="J26">
        <v>1</v>
      </c>
      <c r="K26">
        <v>0</v>
      </c>
      <c r="L26" s="21">
        <v>0</v>
      </c>
      <c r="M26">
        <v>0</v>
      </c>
    </row>
    <row r="27" spans="1:13" ht="12.75">
      <c r="A27" t="s">
        <v>150</v>
      </c>
      <c r="B27">
        <v>60</v>
      </c>
      <c r="C27" t="s">
        <v>155</v>
      </c>
      <c r="G27" s="2"/>
      <c r="H27" s="2">
        <v>1</v>
      </c>
      <c r="I27">
        <v>1</v>
      </c>
      <c r="J27">
        <v>0</v>
      </c>
      <c r="K27">
        <v>0</v>
      </c>
      <c r="L27" s="21">
        <v>0</v>
      </c>
      <c r="M27">
        <v>0</v>
      </c>
    </row>
    <row r="28" spans="1:13" ht="12.75">
      <c r="A28" t="s">
        <v>150</v>
      </c>
      <c r="B28">
        <v>62</v>
      </c>
      <c r="C28" t="s">
        <v>155</v>
      </c>
      <c r="D28" t="s">
        <v>267</v>
      </c>
      <c r="G28" s="2"/>
      <c r="H28" s="2">
        <v>5</v>
      </c>
      <c r="I28">
        <v>5</v>
      </c>
      <c r="J28">
        <v>3</v>
      </c>
      <c r="K28">
        <v>1</v>
      </c>
      <c r="L28">
        <v>1</v>
      </c>
      <c r="M28">
        <v>0</v>
      </c>
    </row>
    <row r="31" spans="1:17" ht="12.75">
      <c r="A31" t="s">
        <v>150</v>
      </c>
      <c r="B31">
        <v>67</v>
      </c>
      <c r="C31" t="s">
        <v>155</v>
      </c>
      <c r="D31" t="s">
        <v>260</v>
      </c>
      <c r="H31">
        <v>6</v>
      </c>
      <c r="I31">
        <v>6</v>
      </c>
      <c r="J31">
        <v>6</v>
      </c>
      <c r="K31">
        <v>6</v>
      </c>
      <c r="L31">
        <v>6</v>
      </c>
      <c r="M31">
        <v>6</v>
      </c>
      <c r="N31" t="s">
        <v>289</v>
      </c>
      <c r="O31">
        <v>6</v>
      </c>
      <c r="P31">
        <v>6</v>
      </c>
      <c r="Q31" t="s">
        <v>292</v>
      </c>
    </row>
    <row r="32" spans="1:16" ht="12.75">
      <c r="A32" t="s">
        <v>150</v>
      </c>
      <c r="B32">
        <v>66</v>
      </c>
      <c r="C32" t="s">
        <v>155</v>
      </c>
      <c r="D32" t="s">
        <v>260</v>
      </c>
      <c r="H32">
        <v>9</v>
      </c>
      <c r="I32">
        <v>9</v>
      </c>
      <c r="J32">
        <v>9</v>
      </c>
      <c r="K32">
        <v>8</v>
      </c>
      <c r="L32">
        <v>5</v>
      </c>
      <c r="M32">
        <v>1</v>
      </c>
      <c r="N32" t="s">
        <v>288</v>
      </c>
      <c r="O32">
        <v>1</v>
      </c>
      <c r="P32">
        <v>0</v>
      </c>
    </row>
    <row r="34" spans="15:16" ht="12.75">
      <c r="O34">
        <f>SUM(O18:O32)</f>
        <v>21</v>
      </c>
      <c r="P34">
        <f>SUM(P18:P32)</f>
        <v>18</v>
      </c>
    </row>
  </sheetData>
  <sheetProtection/>
  <printOptions gridLines="1"/>
  <pageMargins left="0.27" right="0.25" top="0.77" bottom="0.27" header="0.77" footer="0.2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">
      <selection activeCell="B47" sqref="B47"/>
    </sheetView>
  </sheetViews>
  <sheetFormatPr defaultColWidth="9.140625" defaultRowHeight="12.75"/>
  <cols>
    <col min="1" max="1" width="7.57421875" style="0" customWidth="1"/>
    <col min="2" max="2" width="6.421875" style="0" customWidth="1"/>
    <col min="3" max="3" width="11.00390625" style="0" customWidth="1"/>
    <col min="4" max="4" width="15.421875" style="0" customWidth="1"/>
    <col min="5" max="5" width="9.8515625" style="0" customWidth="1"/>
    <col min="7" max="7" width="9.57421875" style="0" bestFit="1" customWidth="1"/>
    <col min="8" max="8" width="10.421875" style="0" customWidth="1"/>
  </cols>
  <sheetData>
    <row r="1" ht="12.75">
      <c r="A1" s="1" t="s">
        <v>279</v>
      </c>
    </row>
    <row r="2" ht="12.75">
      <c r="A2" t="s">
        <v>268</v>
      </c>
    </row>
    <row r="3" ht="12.75">
      <c r="A3" s="2" t="s">
        <v>131</v>
      </c>
    </row>
    <row r="4" ht="12.75">
      <c r="A4" s="2" t="s">
        <v>161</v>
      </c>
    </row>
    <row r="5" ht="12.75">
      <c r="A5" s="2" t="s">
        <v>273</v>
      </c>
    </row>
    <row r="7" spans="7:9" ht="12.75">
      <c r="G7" t="s">
        <v>255</v>
      </c>
      <c r="H7" t="s">
        <v>255</v>
      </c>
      <c r="I7" s="7"/>
    </row>
    <row r="8" spans="7:8" ht="12.75">
      <c r="G8" t="s">
        <v>245</v>
      </c>
      <c r="H8" t="s">
        <v>245</v>
      </c>
    </row>
    <row r="9" spans="6:10" s="20" customFormat="1" ht="12.75">
      <c r="F9" s="5">
        <v>38815</v>
      </c>
      <c r="G9" s="5">
        <v>39191</v>
      </c>
      <c r="H9" s="5">
        <v>39260</v>
      </c>
      <c r="I9" s="5">
        <v>39372</v>
      </c>
      <c r="J9" s="5"/>
    </row>
    <row r="10" spans="5:9" ht="12.75">
      <c r="E10" s="10" t="s">
        <v>274</v>
      </c>
      <c r="F10">
        <v>130</v>
      </c>
      <c r="G10">
        <v>18</v>
      </c>
      <c r="H10">
        <v>17</v>
      </c>
      <c r="I10">
        <v>14</v>
      </c>
    </row>
    <row r="11" spans="5:9" ht="12.75">
      <c r="E11" t="s">
        <v>134</v>
      </c>
      <c r="F11">
        <v>100</v>
      </c>
      <c r="G11" s="8">
        <v>14</v>
      </c>
      <c r="H11" s="8">
        <v>13</v>
      </c>
      <c r="I11">
        <v>11</v>
      </c>
    </row>
    <row r="12" spans="5:8" ht="12.75">
      <c r="E12" s="10" t="s">
        <v>275</v>
      </c>
      <c r="G12" s="8"/>
      <c r="H12" s="8">
        <f>SUM(H15:H36)</f>
        <v>94</v>
      </c>
    </row>
    <row r="13" spans="5:8" ht="12.75">
      <c r="E13" t="s">
        <v>134</v>
      </c>
      <c r="G13" s="8"/>
      <c r="H13" s="8">
        <v>100</v>
      </c>
    </row>
    <row r="14" spans="1:4" ht="12.75">
      <c r="A14" t="s">
        <v>135</v>
      </c>
      <c r="B14" t="s">
        <v>136</v>
      </c>
      <c r="C14" t="s">
        <v>137</v>
      </c>
      <c r="D14" t="s">
        <v>8</v>
      </c>
    </row>
    <row r="15" spans="1:9" ht="12.75">
      <c r="A15" t="s">
        <v>138</v>
      </c>
      <c r="B15">
        <v>18</v>
      </c>
      <c r="C15" t="s">
        <v>142</v>
      </c>
      <c r="H15">
        <v>1</v>
      </c>
      <c r="I15">
        <v>0</v>
      </c>
    </row>
    <row r="16" spans="1:9" ht="12.75">
      <c r="A16" t="s">
        <v>138</v>
      </c>
      <c r="B16">
        <v>65</v>
      </c>
      <c r="C16" t="s">
        <v>139</v>
      </c>
      <c r="G16" s="2"/>
      <c r="H16">
        <v>2</v>
      </c>
      <c r="I16">
        <v>1</v>
      </c>
    </row>
    <row r="17" spans="1:9" ht="12.75">
      <c r="A17" t="s">
        <v>150</v>
      </c>
      <c r="B17">
        <v>33</v>
      </c>
      <c r="C17" t="s">
        <v>151</v>
      </c>
      <c r="G17" s="2"/>
      <c r="H17" s="2">
        <v>1</v>
      </c>
      <c r="I17">
        <v>1</v>
      </c>
    </row>
    <row r="18" spans="1:10" ht="12.75">
      <c r="A18" t="s">
        <v>150</v>
      </c>
      <c r="B18">
        <v>50</v>
      </c>
      <c r="C18" t="s">
        <v>144</v>
      </c>
      <c r="G18" s="2"/>
      <c r="H18" s="2">
        <v>1</v>
      </c>
      <c r="I18">
        <v>0</v>
      </c>
      <c r="J18" s="16"/>
    </row>
    <row r="19" spans="1:9" ht="12.75">
      <c r="A19" t="s">
        <v>150</v>
      </c>
      <c r="B19">
        <v>51</v>
      </c>
      <c r="C19" t="s">
        <v>154</v>
      </c>
      <c r="D19" t="s">
        <v>267</v>
      </c>
      <c r="G19" s="2"/>
      <c r="H19" s="2">
        <v>4</v>
      </c>
      <c r="I19">
        <v>4</v>
      </c>
    </row>
    <row r="20" spans="1:9" ht="12.75">
      <c r="A20" t="s">
        <v>150</v>
      </c>
      <c r="B20">
        <v>59</v>
      </c>
      <c r="C20" t="s">
        <v>156</v>
      </c>
      <c r="G20" s="2"/>
      <c r="H20" s="2">
        <v>1</v>
      </c>
      <c r="I20">
        <v>1</v>
      </c>
    </row>
    <row r="21" spans="1:9" ht="12.75">
      <c r="A21" t="s">
        <v>150</v>
      </c>
      <c r="B21">
        <v>60</v>
      </c>
      <c r="C21" t="s">
        <v>155</v>
      </c>
      <c r="G21" s="2"/>
      <c r="H21" s="2">
        <v>1</v>
      </c>
      <c r="I21">
        <v>1</v>
      </c>
    </row>
    <row r="22" spans="1:9" ht="12.75">
      <c r="A22" t="s">
        <v>150</v>
      </c>
      <c r="B22">
        <v>61</v>
      </c>
      <c r="C22" t="s">
        <v>155</v>
      </c>
      <c r="D22" t="s">
        <v>267</v>
      </c>
      <c r="G22" s="2"/>
      <c r="H22" s="2">
        <v>6</v>
      </c>
      <c r="I22">
        <v>6</v>
      </c>
    </row>
    <row r="23" spans="1:9" ht="12.75">
      <c r="A23" t="s">
        <v>150</v>
      </c>
      <c r="B23">
        <v>62</v>
      </c>
      <c r="C23" t="s">
        <v>155</v>
      </c>
      <c r="D23" t="s">
        <v>267</v>
      </c>
      <c r="G23" s="2"/>
      <c r="H23" s="2">
        <v>5</v>
      </c>
      <c r="I23">
        <v>5</v>
      </c>
    </row>
    <row r="24" spans="1:9" ht="12.75">
      <c r="A24" t="s">
        <v>150</v>
      </c>
      <c r="B24">
        <v>63</v>
      </c>
      <c r="C24" t="s">
        <v>155</v>
      </c>
      <c r="D24" t="s">
        <v>267</v>
      </c>
      <c r="G24" s="2"/>
      <c r="H24" s="2">
        <v>6</v>
      </c>
      <c r="I24">
        <v>6</v>
      </c>
    </row>
    <row r="25" spans="1:9" ht="12.75">
      <c r="A25" t="s">
        <v>150</v>
      </c>
      <c r="B25">
        <v>64</v>
      </c>
      <c r="C25" t="s">
        <v>155</v>
      </c>
      <c r="D25" t="s">
        <v>267</v>
      </c>
      <c r="G25" s="2"/>
      <c r="H25" s="2">
        <v>4</v>
      </c>
      <c r="I25">
        <v>4</v>
      </c>
    </row>
    <row r="26" spans="1:9" ht="12.75">
      <c r="A26" t="s">
        <v>150</v>
      </c>
      <c r="B26">
        <v>67</v>
      </c>
      <c r="C26" t="s">
        <v>155</v>
      </c>
      <c r="D26" t="s">
        <v>260</v>
      </c>
      <c r="H26">
        <v>6</v>
      </c>
      <c r="I26">
        <v>6</v>
      </c>
    </row>
    <row r="27" spans="1:9" ht="12.75">
      <c r="A27" t="s">
        <v>150</v>
      </c>
      <c r="B27">
        <v>66</v>
      </c>
      <c r="C27" t="s">
        <v>155</v>
      </c>
      <c r="D27" t="s">
        <v>260</v>
      </c>
      <c r="H27">
        <v>8</v>
      </c>
      <c r="I27">
        <v>8</v>
      </c>
    </row>
    <row r="28" spans="1:8" ht="12.75">
      <c r="A28" t="s">
        <v>150</v>
      </c>
      <c r="B28" t="s">
        <v>269</v>
      </c>
      <c r="D28" t="s">
        <v>280</v>
      </c>
      <c r="H28">
        <v>1</v>
      </c>
    </row>
    <row r="29" spans="1:8" ht="12.75">
      <c r="A29" t="s">
        <v>150</v>
      </c>
      <c r="B29" t="s">
        <v>261</v>
      </c>
      <c r="D29" t="s">
        <v>280</v>
      </c>
      <c r="H29">
        <v>11</v>
      </c>
    </row>
    <row r="30" spans="1:8" ht="12.75">
      <c r="A30" t="s">
        <v>150</v>
      </c>
      <c r="B30" t="s">
        <v>262</v>
      </c>
      <c r="D30" t="s">
        <v>280</v>
      </c>
      <c r="H30">
        <v>20</v>
      </c>
    </row>
    <row r="31" spans="1:8" ht="12.75">
      <c r="A31" t="s">
        <v>150</v>
      </c>
      <c r="B31" t="s">
        <v>263</v>
      </c>
      <c r="D31" t="s">
        <v>280</v>
      </c>
      <c r="H31">
        <v>3</v>
      </c>
    </row>
    <row r="32" spans="1:8" ht="12.75">
      <c r="A32" t="s">
        <v>150</v>
      </c>
      <c r="B32" t="s">
        <v>264</v>
      </c>
      <c r="D32" t="s">
        <v>280</v>
      </c>
      <c r="H32">
        <v>4</v>
      </c>
    </row>
    <row r="33" spans="1:8" ht="12.75">
      <c r="A33" t="s">
        <v>150</v>
      </c>
      <c r="B33" t="s">
        <v>270</v>
      </c>
      <c r="D33" t="s">
        <v>280</v>
      </c>
      <c r="H33">
        <v>6</v>
      </c>
    </row>
    <row r="34" spans="1:8" ht="12.75">
      <c r="A34" t="s">
        <v>150</v>
      </c>
      <c r="B34" t="s">
        <v>271</v>
      </c>
      <c r="D34" t="s">
        <v>280</v>
      </c>
      <c r="H34">
        <v>1</v>
      </c>
    </row>
    <row r="35" spans="1:8" ht="12.75">
      <c r="A35" t="s">
        <v>150</v>
      </c>
      <c r="B35" t="s">
        <v>272</v>
      </c>
      <c r="D35" t="s">
        <v>280</v>
      </c>
      <c r="H35">
        <v>1</v>
      </c>
    </row>
    <row r="36" spans="1:8" ht="12.75">
      <c r="A36" t="s">
        <v>150</v>
      </c>
      <c r="B36" t="s">
        <v>265</v>
      </c>
      <c r="D36" t="s">
        <v>280</v>
      </c>
      <c r="H36">
        <v>1</v>
      </c>
    </row>
  </sheetData>
  <sheetProtection/>
  <printOptions gridLines="1"/>
  <pageMargins left="0.7" right="0.25" top="0.77" bottom="0.27" header="0.77" footer="0.2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H74"/>
    </sheetView>
  </sheetViews>
  <sheetFormatPr defaultColWidth="9.140625" defaultRowHeight="12.75"/>
  <cols>
    <col min="1" max="1" width="13.7109375" style="0" customWidth="1"/>
    <col min="2" max="3" width="6.8515625" style="0" customWidth="1"/>
    <col min="4" max="4" width="7.140625" style="0" customWidth="1"/>
    <col min="5" max="5" width="11.28125" style="0" customWidth="1"/>
    <col min="6" max="6" width="9.421875" style="0" customWidth="1"/>
    <col min="8" max="8" width="28.28125" style="0" customWidth="1"/>
    <col min="10" max="10" width="7.00390625" style="0" customWidth="1"/>
    <col min="11" max="11" width="11.00390625" style="0" customWidth="1"/>
    <col min="13" max="13" width="7.8515625" style="0" customWidth="1"/>
  </cols>
  <sheetData>
    <row r="1" ht="12.75">
      <c r="A1" s="1" t="s">
        <v>258</v>
      </c>
    </row>
    <row r="2" ht="12.75">
      <c r="A2" s="1" t="s">
        <v>248</v>
      </c>
    </row>
    <row r="3" s="1" customFormat="1" ht="12.75">
      <c r="A3" s="1" t="s">
        <v>249</v>
      </c>
    </row>
    <row r="4" s="1" customFormat="1" ht="12.75">
      <c r="A4" s="1" t="s">
        <v>250</v>
      </c>
    </row>
    <row r="5" s="1" customFormat="1" ht="12.75"/>
    <row r="6" spans="3:9" s="1" customFormat="1" ht="12.75">
      <c r="C6" s="17">
        <v>39234</v>
      </c>
      <c r="I6" s="17"/>
    </row>
    <row r="7" spans="3:11" s="1" customFormat="1" ht="12.75">
      <c r="C7" s="18" t="s">
        <v>237</v>
      </c>
      <c r="E7" s="3" t="s">
        <v>174</v>
      </c>
      <c r="I7" s="18" t="s">
        <v>237</v>
      </c>
      <c r="K7" s="3" t="s">
        <v>174</v>
      </c>
    </row>
    <row r="8" spans="1:13" ht="12.75">
      <c r="A8" s="1" t="s">
        <v>56</v>
      </c>
      <c r="B8" s="1" t="s">
        <v>59</v>
      </c>
      <c r="C8" s="18" t="s">
        <v>239</v>
      </c>
      <c r="E8" s="3" t="s">
        <v>176</v>
      </c>
      <c r="F8" s="3" t="s">
        <v>238</v>
      </c>
      <c r="G8" s="3" t="s">
        <v>177</v>
      </c>
      <c r="H8" s="3"/>
      <c r="I8" s="18" t="s">
        <v>239</v>
      </c>
      <c r="K8" s="3" t="s">
        <v>176</v>
      </c>
      <c r="L8" s="3" t="s">
        <v>238</v>
      </c>
      <c r="M8" s="3" t="s">
        <v>177</v>
      </c>
    </row>
    <row r="9" spans="1:13" s="1" customFormat="1" ht="12.75">
      <c r="A9" s="1" t="s">
        <v>57</v>
      </c>
      <c r="B9" s="1" t="s">
        <v>58</v>
      </c>
      <c r="C9" s="1" t="s">
        <v>259</v>
      </c>
      <c r="D9" s="1" t="s">
        <v>133</v>
      </c>
      <c r="E9" s="3" t="s">
        <v>182</v>
      </c>
      <c r="F9" s="3" t="s">
        <v>240</v>
      </c>
      <c r="G9" s="3" t="s">
        <v>133</v>
      </c>
      <c r="H9" s="4" t="s">
        <v>276</v>
      </c>
      <c r="I9" s="1" t="s">
        <v>259</v>
      </c>
      <c r="J9" s="1" t="s">
        <v>133</v>
      </c>
      <c r="K9" s="3" t="s">
        <v>182</v>
      </c>
      <c r="L9" s="3" t="s">
        <v>240</v>
      </c>
      <c r="M9" s="3" t="s">
        <v>133</v>
      </c>
    </row>
    <row r="10" spans="1:7" ht="12.75">
      <c r="A10" t="s">
        <v>113</v>
      </c>
      <c r="B10" t="s">
        <v>4</v>
      </c>
      <c r="D10">
        <v>4</v>
      </c>
      <c r="E10">
        <v>4</v>
      </c>
      <c r="G10">
        <f aca="true" t="shared" si="0" ref="G10:G31">D10+E10+F10</f>
        <v>8</v>
      </c>
    </row>
    <row r="11" spans="1:7" ht="12.75">
      <c r="A11" t="s">
        <v>116</v>
      </c>
      <c r="B11" t="s">
        <v>5</v>
      </c>
      <c r="D11">
        <v>2</v>
      </c>
      <c r="E11">
        <v>2</v>
      </c>
      <c r="G11">
        <f t="shared" si="0"/>
        <v>4</v>
      </c>
    </row>
    <row r="12" spans="1:7" ht="12.75">
      <c r="A12" t="s">
        <v>115</v>
      </c>
      <c r="B12" t="s">
        <v>5</v>
      </c>
      <c r="D12">
        <v>2</v>
      </c>
      <c r="E12">
        <v>2</v>
      </c>
      <c r="G12">
        <f t="shared" si="0"/>
        <v>4</v>
      </c>
    </row>
    <row r="13" spans="1:7" ht="12.75">
      <c r="A13" t="s">
        <v>106</v>
      </c>
      <c r="B13" t="s">
        <v>5</v>
      </c>
      <c r="F13">
        <v>1</v>
      </c>
      <c r="G13">
        <f t="shared" si="0"/>
        <v>1</v>
      </c>
    </row>
    <row r="14" spans="1:7" ht="12.75">
      <c r="A14" t="s">
        <v>108</v>
      </c>
      <c r="B14" t="s">
        <v>7</v>
      </c>
      <c r="F14">
        <v>2</v>
      </c>
      <c r="G14">
        <f t="shared" si="0"/>
        <v>2</v>
      </c>
    </row>
    <row r="15" spans="1:7" ht="12.75">
      <c r="A15" t="s">
        <v>109</v>
      </c>
      <c r="B15" t="s">
        <v>4</v>
      </c>
      <c r="D15">
        <v>2</v>
      </c>
      <c r="E15">
        <v>5</v>
      </c>
      <c r="G15">
        <f t="shared" si="0"/>
        <v>7</v>
      </c>
    </row>
    <row r="16" spans="1:7" ht="12.75">
      <c r="A16" t="s">
        <v>111</v>
      </c>
      <c r="B16" t="s">
        <v>4</v>
      </c>
      <c r="D16">
        <v>1</v>
      </c>
      <c r="E16">
        <v>1</v>
      </c>
      <c r="G16">
        <f t="shared" si="0"/>
        <v>2</v>
      </c>
    </row>
    <row r="17" spans="1:7" ht="12.75">
      <c r="A17" t="s">
        <v>101</v>
      </c>
      <c r="B17" t="s">
        <v>7</v>
      </c>
      <c r="D17" s="10">
        <v>3</v>
      </c>
      <c r="E17">
        <v>2</v>
      </c>
      <c r="G17">
        <f t="shared" si="0"/>
        <v>5</v>
      </c>
    </row>
    <row r="18" spans="1:7" ht="12.75">
      <c r="A18" t="s">
        <v>104</v>
      </c>
      <c r="B18" t="s">
        <v>7</v>
      </c>
      <c r="D18" s="2"/>
      <c r="F18">
        <v>2</v>
      </c>
      <c r="G18">
        <f t="shared" si="0"/>
        <v>2</v>
      </c>
    </row>
    <row r="19" spans="1:7" ht="12.75">
      <c r="A19" t="s">
        <v>105</v>
      </c>
      <c r="B19" t="s">
        <v>7</v>
      </c>
      <c r="D19" s="2"/>
      <c r="F19">
        <v>2</v>
      </c>
      <c r="G19">
        <f t="shared" si="0"/>
        <v>2</v>
      </c>
    </row>
    <row r="20" spans="1:7" ht="12.75">
      <c r="A20" t="s">
        <v>103</v>
      </c>
      <c r="B20" t="s">
        <v>6</v>
      </c>
      <c r="D20" s="2">
        <v>2</v>
      </c>
      <c r="G20">
        <f t="shared" si="0"/>
        <v>2</v>
      </c>
    </row>
    <row r="21" spans="1:7" ht="12.75">
      <c r="A21" t="s">
        <v>94</v>
      </c>
      <c r="B21" t="s">
        <v>3</v>
      </c>
      <c r="C21">
        <v>2</v>
      </c>
      <c r="D21" s="2">
        <v>1</v>
      </c>
      <c r="E21">
        <v>2</v>
      </c>
      <c r="G21">
        <f t="shared" si="0"/>
        <v>3</v>
      </c>
    </row>
    <row r="22" spans="1:7" ht="12.75">
      <c r="A22" t="s">
        <v>95</v>
      </c>
      <c r="B22" t="s">
        <v>3</v>
      </c>
      <c r="C22">
        <v>1</v>
      </c>
      <c r="D22" s="2"/>
      <c r="E22" s="2">
        <v>0</v>
      </c>
      <c r="G22">
        <f t="shared" si="0"/>
        <v>0</v>
      </c>
    </row>
    <row r="23" spans="1:7" ht="12.75">
      <c r="A23" t="s">
        <v>97</v>
      </c>
      <c r="B23" t="s">
        <v>3</v>
      </c>
      <c r="D23" s="2"/>
      <c r="F23">
        <v>2</v>
      </c>
      <c r="G23">
        <f t="shared" si="0"/>
        <v>2</v>
      </c>
    </row>
    <row r="24" spans="1:7" ht="12.75">
      <c r="A24" t="s">
        <v>87</v>
      </c>
      <c r="B24" t="s">
        <v>0</v>
      </c>
      <c r="D24" s="2"/>
      <c r="F24">
        <v>1</v>
      </c>
      <c r="G24">
        <f t="shared" si="0"/>
        <v>1</v>
      </c>
    </row>
    <row r="25" spans="1:7" ht="12.75">
      <c r="A25" t="s">
        <v>93</v>
      </c>
      <c r="B25" t="s">
        <v>0</v>
      </c>
      <c r="D25" s="2"/>
      <c r="F25">
        <v>1</v>
      </c>
      <c r="G25">
        <f t="shared" si="0"/>
        <v>1</v>
      </c>
    </row>
    <row r="26" spans="1:7" ht="12.75">
      <c r="A26" t="s">
        <v>85</v>
      </c>
      <c r="B26" t="s">
        <v>0</v>
      </c>
      <c r="D26" s="2"/>
      <c r="E26">
        <v>0</v>
      </c>
      <c r="G26">
        <f t="shared" si="0"/>
        <v>0</v>
      </c>
    </row>
    <row r="27" spans="1:7" ht="12.75">
      <c r="A27" t="s">
        <v>91</v>
      </c>
      <c r="B27" t="s">
        <v>2</v>
      </c>
      <c r="D27" s="2"/>
      <c r="E27">
        <v>2</v>
      </c>
      <c r="F27">
        <v>1</v>
      </c>
      <c r="G27">
        <f t="shared" si="0"/>
        <v>3</v>
      </c>
    </row>
    <row r="28" spans="1:8" ht="12.75">
      <c r="A28" t="s">
        <v>90</v>
      </c>
      <c r="B28" t="s">
        <v>2</v>
      </c>
      <c r="D28" s="2">
        <v>1</v>
      </c>
      <c r="E28">
        <v>2</v>
      </c>
      <c r="G28">
        <f t="shared" si="0"/>
        <v>3</v>
      </c>
      <c r="H28" t="s">
        <v>278</v>
      </c>
    </row>
    <row r="29" spans="1:8" ht="12.75">
      <c r="A29" t="s">
        <v>92</v>
      </c>
      <c r="B29" t="s">
        <v>2</v>
      </c>
      <c r="D29" s="2">
        <v>1</v>
      </c>
      <c r="E29">
        <v>1</v>
      </c>
      <c r="G29">
        <f t="shared" si="0"/>
        <v>2</v>
      </c>
      <c r="H29" t="s">
        <v>277</v>
      </c>
    </row>
    <row r="30" spans="1:7" ht="12.75">
      <c r="A30" t="s">
        <v>88</v>
      </c>
      <c r="B30" t="s">
        <v>0</v>
      </c>
      <c r="D30" s="2"/>
      <c r="F30">
        <v>2</v>
      </c>
      <c r="G30">
        <f t="shared" si="0"/>
        <v>2</v>
      </c>
    </row>
    <row r="31" spans="1:7" ht="12.75">
      <c r="A31" t="s">
        <v>89</v>
      </c>
      <c r="B31" t="s">
        <v>1</v>
      </c>
      <c r="F31">
        <v>0</v>
      </c>
      <c r="G31">
        <f t="shared" si="0"/>
        <v>0</v>
      </c>
    </row>
    <row r="32" spans="2:9" ht="12.75">
      <c r="B32" s="3" t="s">
        <v>127</v>
      </c>
      <c r="C32" s="3"/>
      <c r="D32" s="1">
        <f>SUM(D10:D31)</f>
        <v>19</v>
      </c>
      <c r="E32" s="1">
        <f>SUM(E10:E31)</f>
        <v>23</v>
      </c>
      <c r="F32" s="1">
        <f>SUM(F10:F31)</f>
        <v>14</v>
      </c>
      <c r="G32" s="1">
        <f>SUM(G10:G31)</f>
        <v>56</v>
      </c>
      <c r="H32" s="1"/>
      <c r="I32" s="1"/>
    </row>
    <row r="34" spans="1:7" ht="12.75">
      <c r="A34" s="11" t="s">
        <v>187</v>
      </c>
      <c r="B34" t="s">
        <v>188</v>
      </c>
      <c r="D34" s="2">
        <v>0</v>
      </c>
      <c r="F34">
        <v>1</v>
      </c>
      <c r="G34">
        <f aca="true" t="shared" si="1" ref="G34:G70">D34+E34+F34</f>
        <v>1</v>
      </c>
    </row>
    <row r="35" spans="1:7" ht="12.75">
      <c r="A35" s="11" t="s">
        <v>189</v>
      </c>
      <c r="D35" s="2">
        <v>0</v>
      </c>
      <c r="G35">
        <f t="shared" si="1"/>
        <v>0</v>
      </c>
    </row>
    <row r="36" spans="1:7" ht="12.75">
      <c r="A36" s="11" t="s">
        <v>190</v>
      </c>
      <c r="D36" s="2">
        <v>0</v>
      </c>
      <c r="F36">
        <v>1</v>
      </c>
      <c r="G36">
        <f t="shared" si="1"/>
        <v>1</v>
      </c>
    </row>
    <row r="37" spans="1:7" ht="12.75">
      <c r="A37" s="11" t="s">
        <v>191</v>
      </c>
      <c r="B37" t="s">
        <v>188</v>
      </c>
      <c r="D37" s="2">
        <v>0</v>
      </c>
      <c r="G37">
        <f t="shared" si="1"/>
        <v>0</v>
      </c>
    </row>
    <row r="38" spans="1:7" ht="12.75">
      <c r="A38" s="11" t="s">
        <v>192</v>
      </c>
      <c r="D38" s="2">
        <v>0</v>
      </c>
      <c r="G38">
        <f t="shared" si="1"/>
        <v>0</v>
      </c>
    </row>
    <row r="39" spans="1:7" ht="12.75">
      <c r="A39" s="11" t="s">
        <v>193</v>
      </c>
      <c r="D39" s="2">
        <v>0</v>
      </c>
      <c r="F39">
        <v>1</v>
      </c>
      <c r="G39">
        <f t="shared" si="1"/>
        <v>1</v>
      </c>
    </row>
    <row r="40" spans="1:7" ht="12.75">
      <c r="A40" s="11" t="s">
        <v>197</v>
      </c>
      <c r="B40" t="s">
        <v>198</v>
      </c>
      <c r="D40" s="13">
        <v>0</v>
      </c>
      <c r="G40">
        <f t="shared" si="1"/>
        <v>0</v>
      </c>
    </row>
    <row r="41" spans="1:7" ht="12.75">
      <c r="A41" s="11" t="s">
        <v>199</v>
      </c>
      <c r="D41" s="2">
        <v>2</v>
      </c>
      <c r="G41">
        <f t="shared" si="1"/>
        <v>2</v>
      </c>
    </row>
    <row r="42" spans="1:7" ht="12.75">
      <c r="A42" s="11" t="s">
        <v>200</v>
      </c>
      <c r="D42" s="2">
        <v>0</v>
      </c>
      <c r="G42">
        <f t="shared" si="1"/>
        <v>0</v>
      </c>
    </row>
    <row r="43" spans="1:7" ht="12.75">
      <c r="A43" s="11" t="s">
        <v>201</v>
      </c>
      <c r="B43" t="s">
        <v>202</v>
      </c>
      <c r="D43" s="2">
        <v>1</v>
      </c>
      <c r="G43">
        <f t="shared" si="1"/>
        <v>1</v>
      </c>
    </row>
    <row r="44" spans="1:7" ht="12.75">
      <c r="A44" s="11" t="s">
        <v>203</v>
      </c>
      <c r="D44" s="2">
        <v>2</v>
      </c>
      <c r="G44">
        <f t="shared" si="1"/>
        <v>2</v>
      </c>
    </row>
    <row r="45" spans="1:7" ht="12.75">
      <c r="A45" s="11" t="s">
        <v>204</v>
      </c>
      <c r="D45" s="2">
        <v>3</v>
      </c>
      <c r="G45">
        <f t="shared" si="1"/>
        <v>3</v>
      </c>
    </row>
    <row r="46" spans="1:7" ht="12.75">
      <c r="A46" s="11" t="s">
        <v>205</v>
      </c>
      <c r="B46" t="s">
        <v>202</v>
      </c>
      <c r="D46" s="2">
        <v>1</v>
      </c>
      <c r="G46">
        <f t="shared" si="1"/>
        <v>1</v>
      </c>
    </row>
    <row r="47" spans="1:7" ht="12.75">
      <c r="A47" s="11" t="s">
        <v>206</v>
      </c>
      <c r="D47" s="2">
        <v>1</v>
      </c>
      <c r="G47">
        <f t="shared" si="1"/>
        <v>1</v>
      </c>
    </row>
    <row r="48" spans="1:7" ht="12.75">
      <c r="A48" s="11" t="s">
        <v>207</v>
      </c>
      <c r="C48">
        <v>1</v>
      </c>
      <c r="D48" s="2">
        <v>0</v>
      </c>
      <c r="G48">
        <f t="shared" si="1"/>
        <v>0</v>
      </c>
    </row>
    <row r="49" spans="1:7" ht="12.75">
      <c r="A49" s="11" t="s">
        <v>208</v>
      </c>
      <c r="B49" t="s">
        <v>209</v>
      </c>
      <c r="C49">
        <v>1</v>
      </c>
      <c r="D49" s="2">
        <v>0</v>
      </c>
      <c r="G49">
        <f t="shared" si="1"/>
        <v>0</v>
      </c>
    </row>
    <row r="50" spans="1:7" ht="12.75">
      <c r="A50" s="11" t="s">
        <v>210</v>
      </c>
      <c r="D50" s="2">
        <v>1</v>
      </c>
      <c r="G50">
        <f t="shared" si="1"/>
        <v>1</v>
      </c>
    </row>
    <row r="51" spans="1:7" ht="12.75">
      <c r="A51" s="11" t="s">
        <v>211</v>
      </c>
      <c r="C51">
        <v>1</v>
      </c>
      <c r="D51" s="2">
        <v>0</v>
      </c>
      <c r="G51">
        <f t="shared" si="1"/>
        <v>0</v>
      </c>
    </row>
    <row r="52" spans="1:7" ht="12.75">
      <c r="A52" s="11" t="s">
        <v>241</v>
      </c>
      <c r="B52" t="s">
        <v>209</v>
      </c>
      <c r="D52" s="2">
        <v>0</v>
      </c>
      <c r="G52">
        <f t="shared" si="1"/>
        <v>0</v>
      </c>
    </row>
    <row r="53" spans="1:7" ht="12.75">
      <c r="A53" s="11" t="s">
        <v>242</v>
      </c>
      <c r="C53">
        <v>2</v>
      </c>
      <c r="D53" s="2">
        <v>0</v>
      </c>
      <c r="G53">
        <f t="shared" si="1"/>
        <v>0</v>
      </c>
    </row>
    <row r="54" spans="1:7" ht="12.75">
      <c r="A54" s="11" t="s">
        <v>214</v>
      </c>
      <c r="D54" s="2">
        <v>1</v>
      </c>
      <c r="G54">
        <f t="shared" si="1"/>
        <v>1</v>
      </c>
    </row>
    <row r="55" spans="1:7" ht="12.75">
      <c r="A55" s="11" t="s">
        <v>219</v>
      </c>
      <c r="B55" t="s">
        <v>5</v>
      </c>
      <c r="D55" s="2">
        <v>0</v>
      </c>
      <c r="G55">
        <f t="shared" si="1"/>
        <v>0</v>
      </c>
    </row>
    <row r="56" spans="1:7" ht="12.75">
      <c r="A56" s="11" t="s">
        <v>220</v>
      </c>
      <c r="D56" s="2">
        <v>1</v>
      </c>
      <c r="G56">
        <f t="shared" si="1"/>
        <v>1</v>
      </c>
    </row>
    <row r="57" spans="1:7" ht="12.75">
      <c r="A57" s="11" t="s">
        <v>221</v>
      </c>
      <c r="D57" s="2">
        <v>0</v>
      </c>
      <c r="G57">
        <f t="shared" si="1"/>
        <v>0</v>
      </c>
    </row>
    <row r="58" spans="1:7" ht="12.75">
      <c r="A58" s="11" t="s">
        <v>222</v>
      </c>
      <c r="D58" s="2">
        <v>0</v>
      </c>
      <c r="G58">
        <f t="shared" si="1"/>
        <v>0</v>
      </c>
    </row>
    <row r="59" spans="1:7" ht="12.75">
      <c r="A59" s="11" t="s">
        <v>223</v>
      </c>
      <c r="B59" t="s">
        <v>5</v>
      </c>
      <c r="D59" s="2">
        <v>1</v>
      </c>
      <c r="G59">
        <f t="shared" si="1"/>
        <v>1</v>
      </c>
    </row>
    <row r="60" spans="1:7" ht="12.75">
      <c r="A60" s="11" t="s">
        <v>224</v>
      </c>
      <c r="D60" s="2">
        <v>2</v>
      </c>
      <c r="G60">
        <f t="shared" si="1"/>
        <v>2</v>
      </c>
    </row>
    <row r="61" spans="1:7" ht="12.75">
      <c r="A61" s="11" t="s">
        <v>225</v>
      </c>
      <c r="D61" s="2">
        <v>2</v>
      </c>
      <c r="G61">
        <f t="shared" si="1"/>
        <v>2</v>
      </c>
    </row>
    <row r="62" spans="1:7" ht="12.75">
      <c r="A62" s="11" t="s">
        <v>226</v>
      </c>
      <c r="D62" s="2">
        <v>2</v>
      </c>
      <c r="G62">
        <f t="shared" si="1"/>
        <v>2</v>
      </c>
    </row>
    <row r="63" spans="1:7" ht="12.75">
      <c r="A63" s="11" t="s">
        <v>227</v>
      </c>
      <c r="B63" t="s">
        <v>5</v>
      </c>
      <c r="D63" s="2">
        <v>2</v>
      </c>
      <c r="G63">
        <f t="shared" si="1"/>
        <v>2</v>
      </c>
    </row>
    <row r="64" spans="1:7" ht="12.75">
      <c r="A64" s="11" t="s">
        <v>228</v>
      </c>
      <c r="D64" s="2">
        <v>3</v>
      </c>
      <c r="G64">
        <f t="shared" si="1"/>
        <v>3</v>
      </c>
    </row>
    <row r="65" spans="1:7" ht="12.75">
      <c r="A65" s="11" t="s">
        <v>229</v>
      </c>
      <c r="D65" s="2">
        <v>0</v>
      </c>
      <c r="G65">
        <f t="shared" si="1"/>
        <v>0</v>
      </c>
    </row>
    <row r="66" spans="1:7" ht="12.75">
      <c r="A66" s="11" t="s">
        <v>230</v>
      </c>
      <c r="D66" s="2">
        <v>0</v>
      </c>
      <c r="G66">
        <f t="shared" si="1"/>
        <v>0</v>
      </c>
    </row>
    <row r="67" spans="1:7" ht="12.75">
      <c r="A67" s="11" t="s">
        <v>231</v>
      </c>
      <c r="B67" t="s">
        <v>6</v>
      </c>
      <c r="D67" s="2">
        <v>3</v>
      </c>
      <c r="G67">
        <f t="shared" si="1"/>
        <v>3</v>
      </c>
    </row>
    <row r="68" spans="1:7" ht="12.75">
      <c r="A68" s="11" t="s">
        <v>232</v>
      </c>
      <c r="D68" s="2">
        <v>0</v>
      </c>
      <c r="G68">
        <f t="shared" si="1"/>
        <v>0</v>
      </c>
    </row>
    <row r="69" spans="1:7" ht="12.75">
      <c r="A69" s="11" t="s">
        <v>233</v>
      </c>
      <c r="D69" s="2">
        <v>0</v>
      </c>
      <c r="G69">
        <f t="shared" si="1"/>
        <v>0</v>
      </c>
    </row>
    <row r="70" spans="1:7" ht="12.75">
      <c r="A70" s="11" t="s">
        <v>234</v>
      </c>
      <c r="D70" s="2">
        <v>2</v>
      </c>
      <c r="G70">
        <f t="shared" si="1"/>
        <v>2</v>
      </c>
    </row>
    <row r="71" spans="2:9" ht="12.75">
      <c r="B71" s="3" t="s">
        <v>127</v>
      </c>
      <c r="C71" s="3"/>
      <c r="D71" s="1">
        <f>SUM(D34:D70)</f>
        <v>30</v>
      </c>
      <c r="E71" s="1">
        <v>0</v>
      </c>
      <c r="F71" s="1">
        <f>SUM(F34:F70)</f>
        <v>3</v>
      </c>
      <c r="G71" s="1">
        <f>SUM(G34:G70)</f>
        <v>33</v>
      </c>
      <c r="H71" s="1"/>
      <c r="I71" s="1"/>
    </row>
    <row r="72" spans="2:9" ht="12.75">
      <c r="B72" s="3" t="s">
        <v>74</v>
      </c>
      <c r="C72" s="3"/>
      <c r="D72" s="1">
        <f>D32+D71</f>
        <v>49</v>
      </c>
      <c r="E72" s="1">
        <f>E32+E71</f>
        <v>23</v>
      </c>
      <c r="F72" s="1">
        <f>F32+F71</f>
        <v>17</v>
      </c>
      <c r="G72" s="1">
        <f>G32+G71</f>
        <v>89</v>
      </c>
      <c r="H72" s="1"/>
      <c r="I72" s="1"/>
    </row>
    <row r="73" spans="2:6" ht="12.75">
      <c r="B73" s="3" t="s">
        <v>243</v>
      </c>
      <c r="C73" s="3"/>
      <c r="D73" s="14">
        <f>100*(D72)/333</f>
        <v>14.714714714714715</v>
      </c>
      <c r="E73" s="14">
        <f>E72*100/103</f>
        <v>22.33009708737864</v>
      </c>
      <c r="F73" s="14">
        <f>100*(F72)/20</f>
        <v>85</v>
      </c>
    </row>
    <row r="74" spans="2:5" ht="12.75">
      <c r="B74" s="3" t="s">
        <v>244</v>
      </c>
      <c r="C74" s="3"/>
      <c r="D74" s="14">
        <f>100*(D72)/134</f>
        <v>36.56716417910448</v>
      </c>
      <c r="E74" s="14">
        <f>100*(E72)/43</f>
        <v>53.48837209302326</v>
      </c>
    </row>
  </sheetData>
  <sheetProtection/>
  <printOptions gridLines="1"/>
  <pageMargins left="1.38" right="0.25" top="0.32" bottom="0.23" header="0.32" footer="0.27"/>
  <pageSetup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J5" sqref="J5:J7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11.00390625" style="0" customWidth="1"/>
    <col min="4" max="4" width="15.421875" style="0" customWidth="1"/>
    <col min="5" max="5" width="10.00390625" style="0" customWidth="1"/>
    <col min="6" max="6" width="7.28125" style="0" customWidth="1"/>
    <col min="8" max="8" width="9.57421875" style="0" bestFit="1" customWidth="1"/>
    <col min="9" max="9" width="9.421875" style="0" bestFit="1" customWidth="1"/>
    <col min="12" max="12" width="10.00390625" style="0" customWidth="1"/>
  </cols>
  <sheetData>
    <row r="1" ht="12.75">
      <c r="A1" s="1" t="s">
        <v>256</v>
      </c>
    </row>
    <row r="2" ht="12.75">
      <c r="A2" t="s">
        <v>157</v>
      </c>
    </row>
    <row r="3" ht="12.75">
      <c r="A3" s="2" t="s">
        <v>131</v>
      </c>
    </row>
    <row r="4" ht="12.75">
      <c r="A4" s="2" t="s">
        <v>161</v>
      </c>
    </row>
    <row r="5" spans="1:12" ht="12.75">
      <c r="A5" t="s">
        <v>160</v>
      </c>
      <c r="J5" t="s">
        <v>255</v>
      </c>
      <c r="L5" t="s">
        <v>255</v>
      </c>
    </row>
    <row r="6" spans="10:12" ht="12.75">
      <c r="J6" t="s">
        <v>245</v>
      </c>
      <c r="L6" t="s">
        <v>245</v>
      </c>
    </row>
    <row r="7" spans="4:12" ht="12.75">
      <c r="D7" s="5">
        <v>38815</v>
      </c>
      <c r="E7" s="7">
        <v>38857</v>
      </c>
      <c r="F7" s="7">
        <v>38863</v>
      </c>
      <c r="G7" s="7">
        <v>38876</v>
      </c>
      <c r="H7" s="9" t="s">
        <v>167</v>
      </c>
      <c r="I7" s="15">
        <v>39099</v>
      </c>
      <c r="J7" s="7">
        <v>39191</v>
      </c>
      <c r="L7" s="19">
        <v>39260</v>
      </c>
    </row>
    <row r="8" spans="3:12" ht="12.75">
      <c r="C8" t="s">
        <v>133</v>
      </c>
      <c r="D8">
        <v>130</v>
      </c>
      <c r="E8">
        <f aca="true" t="shared" si="0" ref="E8:J8">SUM(E11:E41)</f>
        <v>62</v>
      </c>
      <c r="F8">
        <f t="shared" si="0"/>
        <v>61</v>
      </c>
      <c r="G8">
        <f t="shared" si="0"/>
        <v>56</v>
      </c>
      <c r="H8">
        <f t="shared" si="0"/>
        <v>48</v>
      </c>
      <c r="I8">
        <f t="shared" si="0"/>
        <v>44</v>
      </c>
      <c r="J8">
        <f t="shared" si="0"/>
        <v>18</v>
      </c>
      <c r="L8">
        <v>17</v>
      </c>
    </row>
    <row r="9" spans="3:12" ht="12.75">
      <c r="C9" t="s">
        <v>134</v>
      </c>
      <c r="D9">
        <v>100</v>
      </c>
      <c r="E9" s="8">
        <f aca="true" t="shared" si="1" ref="E9:J9">E8*100/$D$8</f>
        <v>47.69230769230769</v>
      </c>
      <c r="F9" s="8">
        <f t="shared" si="1"/>
        <v>46.92307692307692</v>
      </c>
      <c r="G9" s="8">
        <f t="shared" si="1"/>
        <v>43.07692307692308</v>
      </c>
      <c r="H9" s="8">
        <f t="shared" si="1"/>
        <v>36.92307692307692</v>
      </c>
      <c r="I9" s="8">
        <f t="shared" si="1"/>
        <v>33.84615384615385</v>
      </c>
      <c r="J9" s="8">
        <f t="shared" si="1"/>
        <v>13.846153846153847</v>
      </c>
      <c r="L9" s="8">
        <f>L8*100/$D$8</f>
        <v>13.076923076923077</v>
      </c>
    </row>
    <row r="10" spans="1:4" ht="12.75">
      <c r="A10" t="s">
        <v>135</v>
      </c>
      <c r="B10" t="s">
        <v>136</v>
      </c>
      <c r="C10" t="s">
        <v>137</v>
      </c>
      <c r="D10" t="s">
        <v>8</v>
      </c>
    </row>
    <row r="11" spans="1:10" ht="12.75">
      <c r="A11" t="s">
        <v>138</v>
      </c>
      <c r="B11">
        <v>2</v>
      </c>
      <c r="C11" t="s">
        <v>139</v>
      </c>
      <c r="E11">
        <v>2</v>
      </c>
      <c r="F11">
        <v>2</v>
      </c>
      <c r="G11">
        <v>2</v>
      </c>
      <c r="H11">
        <v>1</v>
      </c>
      <c r="I11">
        <v>0</v>
      </c>
      <c r="J11">
        <v>0</v>
      </c>
    </row>
    <row r="12" spans="1:10" ht="12.75">
      <c r="A12" t="s">
        <v>138</v>
      </c>
      <c r="B12">
        <v>4</v>
      </c>
      <c r="C12" t="s">
        <v>142</v>
      </c>
      <c r="D12" t="s">
        <v>143</v>
      </c>
      <c r="E12">
        <v>2</v>
      </c>
      <c r="F12">
        <v>2</v>
      </c>
      <c r="G12">
        <v>1</v>
      </c>
      <c r="H12">
        <v>1</v>
      </c>
      <c r="I12">
        <v>1</v>
      </c>
      <c r="J12">
        <v>0</v>
      </c>
    </row>
    <row r="13" spans="1:10" ht="12.75">
      <c r="A13" t="s">
        <v>138</v>
      </c>
      <c r="B13">
        <v>5</v>
      </c>
      <c r="C13" t="s">
        <v>142</v>
      </c>
      <c r="D13" t="s">
        <v>143</v>
      </c>
      <c r="E13">
        <v>2</v>
      </c>
      <c r="F13">
        <v>2</v>
      </c>
      <c r="G13">
        <v>2</v>
      </c>
      <c r="H13" s="2">
        <v>1</v>
      </c>
      <c r="I13" s="2">
        <v>1</v>
      </c>
      <c r="J13">
        <v>0</v>
      </c>
    </row>
    <row r="14" spans="1:10" s="1" customFormat="1" ht="12.75">
      <c r="A14" t="s">
        <v>138</v>
      </c>
      <c r="B14">
        <v>6</v>
      </c>
      <c r="C14" t="s">
        <v>142</v>
      </c>
      <c r="E14">
        <v>2</v>
      </c>
      <c r="F14">
        <v>2</v>
      </c>
      <c r="G14">
        <v>2</v>
      </c>
      <c r="H14" s="2">
        <v>2</v>
      </c>
      <c r="I14" s="2">
        <v>1</v>
      </c>
      <c r="J14" s="2">
        <v>0</v>
      </c>
    </row>
    <row r="15" spans="1:10" ht="12.75">
      <c r="A15" t="s">
        <v>138</v>
      </c>
      <c r="B15">
        <v>8</v>
      </c>
      <c r="C15" t="s">
        <v>144</v>
      </c>
      <c r="E15">
        <v>2</v>
      </c>
      <c r="F15">
        <v>2</v>
      </c>
      <c r="G15">
        <v>2</v>
      </c>
      <c r="H15">
        <v>2</v>
      </c>
      <c r="I15">
        <v>2</v>
      </c>
      <c r="J15">
        <v>0</v>
      </c>
    </row>
    <row r="16" spans="1:10" ht="12.75">
      <c r="A16" t="s">
        <v>138</v>
      </c>
      <c r="B16">
        <v>12</v>
      </c>
      <c r="C16" t="s">
        <v>144</v>
      </c>
      <c r="E16">
        <v>2</v>
      </c>
      <c r="F16">
        <v>2</v>
      </c>
      <c r="G16">
        <v>2</v>
      </c>
      <c r="H16">
        <v>1</v>
      </c>
      <c r="I16">
        <v>1</v>
      </c>
      <c r="J16">
        <v>0</v>
      </c>
    </row>
    <row r="17" spans="1:11" ht="12.75">
      <c r="A17" t="s">
        <v>138</v>
      </c>
      <c r="B17">
        <v>13</v>
      </c>
      <c r="C17" t="s">
        <v>144</v>
      </c>
      <c r="E17">
        <v>2</v>
      </c>
      <c r="F17">
        <v>2</v>
      </c>
      <c r="G17">
        <v>2</v>
      </c>
      <c r="H17">
        <v>2</v>
      </c>
      <c r="I17">
        <v>2</v>
      </c>
      <c r="J17">
        <v>0</v>
      </c>
      <c r="K17" s="16"/>
    </row>
    <row r="18" spans="1:11" ht="12.75">
      <c r="A18" t="s">
        <v>138</v>
      </c>
      <c r="B18">
        <v>14</v>
      </c>
      <c r="C18" t="s">
        <v>144</v>
      </c>
      <c r="E18">
        <v>2</v>
      </c>
      <c r="F18">
        <v>2</v>
      </c>
      <c r="G18">
        <v>2</v>
      </c>
      <c r="H18">
        <v>2</v>
      </c>
      <c r="I18">
        <v>2</v>
      </c>
      <c r="J18">
        <v>0</v>
      </c>
      <c r="K18" s="16"/>
    </row>
    <row r="19" spans="1:12" ht="12.75">
      <c r="A19" t="s">
        <v>138</v>
      </c>
      <c r="B19">
        <v>18</v>
      </c>
      <c r="C19" t="s">
        <v>142</v>
      </c>
      <c r="E19">
        <v>2</v>
      </c>
      <c r="F19">
        <v>2</v>
      </c>
      <c r="G19">
        <v>1</v>
      </c>
      <c r="H19">
        <v>1</v>
      </c>
      <c r="I19">
        <v>1</v>
      </c>
      <c r="J19">
        <v>1</v>
      </c>
      <c r="L19">
        <v>1</v>
      </c>
    </row>
    <row r="20" spans="1:11" ht="12.75">
      <c r="A20" t="s">
        <v>138</v>
      </c>
      <c r="B20">
        <v>19</v>
      </c>
      <c r="C20" t="s">
        <v>142</v>
      </c>
      <c r="E20">
        <v>2</v>
      </c>
      <c r="F20">
        <v>2</v>
      </c>
      <c r="G20">
        <v>1</v>
      </c>
      <c r="H20">
        <v>1</v>
      </c>
      <c r="I20">
        <v>1</v>
      </c>
      <c r="J20">
        <v>0</v>
      </c>
      <c r="K20" s="16"/>
    </row>
    <row r="21" spans="1:11" ht="12.75">
      <c r="A21" t="s">
        <v>138</v>
      </c>
      <c r="B21">
        <v>20</v>
      </c>
      <c r="C21" t="s">
        <v>142</v>
      </c>
      <c r="D21" s="1"/>
      <c r="E21">
        <v>2</v>
      </c>
      <c r="F21">
        <v>1</v>
      </c>
      <c r="G21">
        <v>1</v>
      </c>
      <c r="H21" s="2">
        <v>1</v>
      </c>
      <c r="I21" s="2">
        <v>1</v>
      </c>
      <c r="J21">
        <v>0</v>
      </c>
      <c r="K21" s="16"/>
    </row>
    <row r="22" spans="1:10" ht="12.75">
      <c r="A22" t="s">
        <v>138</v>
      </c>
      <c r="B22">
        <v>28</v>
      </c>
      <c r="C22" t="s">
        <v>139</v>
      </c>
      <c r="E22">
        <v>2</v>
      </c>
      <c r="F22">
        <v>2</v>
      </c>
      <c r="G22">
        <v>2</v>
      </c>
      <c r="H22" s="2">
        <v>2</v>
      </c>
      <c r="I22" s="2">
        <v>2</v>
      </c>
      <c r="J22">
        <v>0</v>
      </c>
    </row>
    <row r="23" spans="1:12" ht="12.75">
      <c r="A23" t="s">
        <v>138</v>
      </c>
      <c r="B23">
        <v>65</v>
      </c>
      <c r="C23" t="s">
        <v>139</v>
      </c>
      <c r="E23">
        <v>2</v>
      </c>
      <c r="F23">
        <v>2</v>
      </c>
      <c r="G23">
        <v>2</v>
      </c>
      <c r="H23" s="2">
        <v>2</v>
      </c>
      <c r="I23" s="2">
        <v>2</v>
      </c>
      <c r="J23">
        <v>2</v>
      </c>
      <c r="K23" t="s">
        <v>251</v>
      </c>
      <c r="L23" s="2">
        <v>2</v>
      </c>
    </row>
    <row r="24" spans="1:12" ht="12.75">
      <c r="A24" t="s">
        <v>150</v>
      </c>
      <c r="B24">
        <v>33</v>
      </c>
      <c r="C24" t="s">
        <v>151</v>
      </c>
      <c r="E24">
        <v>2</v>
      </c>
      <c r="F24">
        <v>2</v>
      </c>
      <c r="G24">
        <v>1</v>
      </c>
      <c r="H24" s="2">
        <v>1</v>
      </c>
      <c r="I24" s="2">
        <v>1</v>
      </c>
      <c r="J24">
        <v>1</v>
      </c>
      <c r="L24" s="10" t="s">
        <v>266</v>
      </c>
    </row>
    <row r="25" spans="1:11" ht="12.75">
      <c r="A25" t="s">
        <v>150</v>
      </c>
      <c r="B25">
        <v>36</v>
      </c>
      <c r="C25" t="s">
        <v>151</v>
      </c>
      <c r="E25">
        <v>2</v>
      </c>
      <c r="F25">
        <v>2</v>
      </c>
      <c r="G25">
        <v>2</v>
      </c>
      <c r="H25" s="2">
        <v>2</v>
      </c>
      <c r="I25" s="2">
        <v>2</v>
      </c>
      <c r="J25">
        <v>0</v>
      </c>
      <c r="K25" s="16"/>
    </row>
    <row r="26" spans="1:10" ht="12.75">
      <c r="A26" t="s">
        <v>150</v>
      </c>
      <c r="B26">
        <v>38</v>
      </c>
      <c r="C26" t="s">
        <v>152</v>
      </c>
      <c r="D26" s="1"/>
      <c r="E26">
        <v>2</v>
      </c>
      <c r="F26">
        <v>2</v>
      </c>
      <c r="G26">
        <v>2</v>
      </c>
      <c r="H26" s="10" t="s">
        <v>168</v>
      </c>
      <c r="I26" s="10" t="s">
        <v>168</v>
      </c>
      <c r="J26">
        <v>0</v>
      </c>
    </row>
    <row r="27" spans="1:11" ht="12.75">
      <c r="A27" t="s">
        <v>150</v>
      </c>
      <c r="B27">
        <v>46</v>
      </c>
      <c r="C27" t="s">
        <v>151</v>
      </c>
      <c r="E27">
        <v>2</v>
      </c>
      <c r="F27">
        <v>2</v>
      </c>
      <c r="G27">
        <v>2</v>
      </c>
      <c r="H27" s="2">
        <v>2</v>
      </c>
      <c r="I27" s="2">
        <v>2</v>
      </c>
      <c r="J27">
        <v>0</v>
      </c>
      <c r="K27" s="16"/>
    </row>
    <row r="28" spans="1:11" ht="12.75">
      <c r="A28" t="s">
        <v>150</v>
      </c>
      <c r="B28">
        <v>49</v>
      </c>
      <c r="C28" t="s">
        <v>144</v>
      </c>
      <c r="E28">
        <v>2</v>
      </c>
      <c r="F28">
        <v>2</v>
      </c>
      <c r="G28">
        <v>2</v>
      </c>
      <c r="H28" s="2">
        <v>1</v>
      </c>
      <c r="I28" s="2">
        <v>1</v>
      </c>
      <c r="J28">
        <v>0</v>
      </c>
      <c r="K28" s="16"/>
    </row>
    <row r="29" spans="1:12" ht="12.75">
      <c r="A29" t="s">
        <v>150</v>
      </c>
      <c r="B29">
        <v>50</v>
      </c>
      <c r="C29" t="s">
        <v>144</v>
      </c>
      <c r="E29">
        <v>2</v>
      </c>
      <c r="F29">
        <v>2</v>
      </c>
      <c r="G29">
        <v>2</v>
      </c>
      <c r="H29" s="2">
        <v>1</v>
      </c>
      <c r="I29" s="2">
        <v>1</v>
      </c>
      <c r="J29">
        <v>1</v>
      </c>
      <c r="L29" s="2">
        <v>1</v>
      </c>
    </row>
    <row r="30" spans="1:12" ht="12.75">
      <c r="A30" t="s">
        <v>150</v>
      </c>
      <c r="B30">
        <v>51</v>
      </c>
      <c r="C30" t="s">
        <v>154</v>
      </c>
      <c r="E30">
        <v>2</v>
      </c>
      <c r="F30">
        <v>2</v>
      </c>
      <c r="G30">
        <v>2</v>
      </c>
      <c r="H30" s="2">
        <v>2</v>
      </c>
      <c r="I30" s="2">
        <v>2</v>
      </c>
      <c r="J30">
        <v>2</v>
      </c>
      <c r="K30" t="s">
        <v>251</v>
      </c>
      <c r="L30" s="2">
        <v>3</v>
      </c>
    </row>
    <row r="31" spans="1:12" ht="12.75">
      <c r="A31" t="s">
        <v>150</v>
      </c>
      <c r="B31">
        <v>52</v>
      </c>
      <c r="C31" t="s">
        <v>154</v>
      </c>
      <c r="E31">
        <v>2</v>
      </c>
      <c r="F31">
        <v>2</v>
      </c>
      <c r="G31">
        <v>2</v>
      </c>
      <c r="H31" s="2">
        <v>1</v>
      </c>
      <c r="I31" s="2">
        <v>1</v>
      </c>
      <c r="J31">
        <v>0</v>
      </c>
      <c r="L31" s="2"/>
    </row>
    <row r="32" spans="1:11" ht="12.75">
      <c r="A32" t="s">
        <v>150</v>
      </c>
      <c r="B32">
        <v>53</v>
      </c>
      <c r="C32" t="s">
        <v>154</v>
      </c>
      <c r="E32">
        <v>2</v>
      </c>
      <c r="F32">
        <v>2</v>
      </c>
      <c r="G32">
        <v>1</v>
      </c>
      <c r="H32" s="2">
        <v>1</v>
      </c>
      <c r="I32" s="2">
        <v>1</v>
      </c>
      <c r="J32">
        <v>0</v>
      </c>
      <c r="K32" s="16"/>
    </row>
    <row r="33" spans="1:10" ht="12.75">
      <c r="A33" t="s">
        <v>150</v>
      </c>
      <c r="B33">
        <v>54</v>
      </c>
      <c r="C33" t="s">
        <v>154</v>
      </c>
      <c r="E33">
        <v>2</v>
      </c>
      <c r="F33">
        <v>2</v>
      </c>
      <c r="G33">
        <v>2</v>
      </c>
      <c r="H33" s="2">
        <v>2</v>
      </c>
      <c r="I33" s="2">
        <v>1</v>
      </c>
      <c r="J33">
        <v>1</v>
      </c>
    </row>
    <row r="34" spans="1:11" ht="12.75">
      <c r="A34" t="s">
        <v>150</v>
      </c>
      <c r="B34">
        <v>55</v>
      </c>
      <c r="C34" t="s">
        <v>155</v>
      </c>
      <c r="E34">
        <v>2</v>
      </c>
      <c r="F34">
        <v>2</v>
      </c>
      <c r="G34">
        <v>2</v>
      </c>
      <c r="H34" s="2">
        <v>2</v>
      </c>
      <c r="I34" s="2">
        <v>2</v>
      </c>
      <c r="J34">
        <v>0</v>
      </c>
      <c r="K34" s="16"/>
    </row>
    <row r="35" spans="1:11" ht="12.75">
      <c r="A35" t="s">
        <v>150</v>
      </c>
      <c r="B35">
        <v>57</v>
      </c>
      <c r="C35" t="s">
        <v>156</v>
      </c>
      <c r="E35">
        <v>2</v>
      </c>
      <c r="F35">
        <v>2</v>
      </c>
      <c r="G35">
        <v>2</v>
      </c>
      <c r="H35" s="2">
        <v>2</v>
      </c>
      <c r="I35" s="2">
        <v>1</v>
      </c>
      <c r="J35">
        <v>0</v>
      </c>
      <c r="K35" s="16"/>
    </row>
    <row r="36" spans="1:12" ht="12.75">
      <c r="A36" t="s">
        <v>150</v>
      </c>
      <c r="B36">
        <v>59</v>
      </c>
      <c r="C36" t="s">
        <v>156</v>
      </c>
      <c r="E36">
        <v>2</v>
      </c>
      <c r="F36">
        <v>2</v>
      </c>
      <c r="G36">
        <v>2</v>
      </c>
      <c r="H36" s="2">
        <v>2</v>
      </c>
      <c r="I36" s="2">
        <v>2</v>
      </c>
      <c r="J36">
        <v>1</v>
      </c>
      <c r="K36" s="16"/>
      <c r="L36" s="2">
        <v>1</v>
      </c>
    </row>
    <row r="37" spans="1:12" ht="12.75">
      <c r="A37" t="s">
        <v>150</v>
      </c>
      <c r="B37">
        <v>60</v>
      </c>
      <c r="C37" t="s">
        <v>155</v>
      </c>
      <c r="E37">
        <v>2</v>
      </c>
      <c r="F37">
        <v>2</v>
      </c>
      <c r="G37">
        <v>2</v>
      </c>
      <c r="H37" s="2">
        <v>2</v>
      </c>
      <c r="I37" s="2">
        <v>2</v>
      </c>
      <c r="J37">
        <v>1</v>
      </c>
      <c r="L37" s="2">
        <v>1</v>
      </c>
    </row>
    <row r="38" spans="1:12" ht="12.75">
      <c r="A38" t="s">
        <v>150</v>
      </c>
      <c r="B38">
        <v>61</v>
      </c>
      <c r="C38" t="s">
        <v>155</v>
      </c>
      <c r="E38">
        <v>2</v>
      </c>
      <c r="F38">
        <v>2</v>
      </c>
      <c r="G38">
        <v>2</v>
      </c>
      <c r="H38" s="2">
        <v>2</v>
      </c>
      <c r="I38" s="2">
        <v>2</v>
      </c>
      <c r="J38">
        <v>2</v>
      </c>
      <c r="K38" t="s">
        <v>252</v>
      </c>
      <c r="L38" s="2">
        <v>4</v>
      </c>
    </row>
    <row r="39" spans="1:12" ht="12.75">
      <c r="A39" t="s">
        <v>150</v>
      </c>
      <c r="B39">
        <v>62</v>
      </c>
      <c r="C39" t="s">
        <v>155</v>
      </c>
      <c r="E39">
        <v>2</v>
      </c>
      <c r="F39">
        <v>2</v>
      </c>
      <c r="G39">
        <v>2</v>
      </c>
      <c r="H39" s="2">
        <v>2</v>
      </c>
      <c r="I39" s="2">
        <v>2</v>
      </c>
      <c r="J39">
        <v>2</v>
      </c>
      <c r="K39" t="s">
        <v>253</v>
      </c>
      <c r="L39" s="2">
        <v>5</v>
      </c>
    </row>
    <row r="40" spans="1:12" ht="12.75">
      <c r="A40" t="s">
        <v>150</v>
      </c>
      <c r="B40">
        <v>63</v>
      </c>
      <c r="C40" t="s">
        <v>155</v>
      </c>
      <c r="E40">
        <v>2</v>
      </c>
      <c r="F40">
        <v>2</v>
      </c>
      <c r="G40">
        <v>2</v>
      </c>
      <c r="H40" s="2">
        <v>2</v>
      </c>
      <c r="I40" s="2">
        <v>2</v>
      </c>
      <c r="J40">
        <v>2</v>
      </c>
      <c r="K40" t="s">
        <v>254</v>
      </c>
      <c r="L40" s="2">
        <v>5</v>
      </c>
    </row>
    <row r="41" spans="1:12" ht="12.75">
      <c r="A41" t="s">
        <v>150</v>
      </c>
      <c r="B41">
        <v>64</v>
      </c>
      <c r="C41" t="s">
        <v>155</v>
      </c>
      <c r="E41">
        <v>2</v>
      </c>
      <c r="F41">
        <v>2</v>
      </c>
      <c r="G41">
        <v>2</v>
      </c>
      <c r="H41" s="2">
        <v>2</v>
      </c>
      <c r="I41" s="2">
        <v>2</v>
      </c>
      <c r="J41">
        <v>2</v>
      </c>
      <c r="K41" t="s">
        <v>252</v>
      </c>
      <c r="L41" s="2">
        <v>4</v>
      </c>
    </row>
  </sheetData>
  <sheetProtection/>
  <printOptions gridLines="1"/>
  <pageMargins left="0.7" right="0.25" top="0.77" bottom="0.27" header="0.77" footer="0.2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19.7109375" style="0" customWidth="1"/>
    <col min="2" max="2" width="6.8515625" style="0" customWidth="1"/>
    <col min="3" max="3" width="12.421875" style="0" customWidth="1"/>
    <col min="4" max="4" width="11.28125" style="0" customWidth="1"/>
    <col min="5" max="5" width="9.421875" style="0" customWidth="1"/>
    <col min="7" max="7" width="13.57421875" style="0" customWidth="1"/>
  </cols>
  <sheetData>
    <row r="1" ht="12.75">
      <c r="A1" s="1" t="s">
        <v>257</v>
      </c>
    </row>
    <row r="2" ht="12.75">
      <c r="A2" s="1" t="s">
        <v>248</v>
      </c>
    </row>
    <row r="3" s="1" customFormat="1" ht="12.75">
      <c r="A3" s="1" t="s">
        <v>249</v>
      </c>
    </row>
    <row r="4" s="1" customFormat="1" ht="12.75">
      <c r="A4" s="1" t="s">
        <v>250</v>
      </c>
    </row>
    <row r="5" s="1" customFormat="1" ht="12.75">
      <c r="D5" s="3" t="s">
        <v>174</v>
      </c>
    </row>
    <row r="6" spans="1:6" ht="12.75">
      <c r="A6" s="1" t="s">
        <v>56</v>
      </c>
      <c r="B6" s="1" t="s">
        <v>59</v>
      </c>
      <c r="C6" s="3" t="s">
        <v>237</v>
      </c>
      <c r="D6" s="3" t="s">
        <v>176</v>
      </c>
      <c r="E6" s="3" t="s">
        <v>238</v>
      </c>
      <c r="F6" s="3" t="s">
        <v>177</v>
      </c>
    </row>
    <row r="7" spans="1:6" s="1" customFormat="1" ht="12.75">
      <c r="A7" s="1" t="s">
        <v>57</v>
      </c>
      <c r="B7" s="1" t="s">
        <v>58</v>
      </c>
      <c r="C7" s="3" t="s">
        <v>239</v>
      </c>
      <c r="D7" s="3" t="s">
        <v>182</v>
      </c>
      <c r="E7" s="3" t="s">
        <v>240</v>
      </c>
      <c r="F7" s="3" t="s">
        <v>133</v>
      </c>
    </row>
    <row r="8" spans="1:6" ht="12.75">
      <c r="A8" t="s">
        <v>113</v>
      </c>
      <c r="B8" t="s">
        <v>4</v>
      </c>
      <c r="C8">
        <v>4</v>
      </c>
      <c r="D8">
        <v>4</v>
      </c>
      <c r="F8">
        <f aca="true" t="shared" si="0" ref="F8:F30">C8+D8+E8</f>
        <v>8</v>
      </c>
    </row>
    <row r="9" spans="1:6" ht="12.75">
      <c r="A9" t="s">
        <v>116</v>
      </c>
      <c r="B9" t="s">
        <v>5</v>
      </c>
      <c r="C9">
        <v>2</v>
      </c>
      <c r="D9">
        <v>2</v>
      </c>
      <c r="F9">
        <f t="shared" si="0"/>
        <v>4</v>
      </c>
    </row>
    <row r="10" spans="1:6" ht="12.75">
      <c r="A10" t="s">
        <v>115</v>
      </c>
      <c r="B10" t="s">
        <v>5</v>
      </c>
      <c r="C10">
        <v>3</v>
      </c>
      <c r="D10">
        <v>2</v>
      </c>
      <c r="F10">
        <f t="shared" si="0"/>
        <v>5</v>
      </c>
    </row>
    <row r="11" spans="1:7" ht="12.75">
      <c r="A11" t="s">
        <v>112</v>
      </c>
      <c r="B11" t="s">
        <v>5</v>
      </c>
      <c r="C11">
        <v>0</v>
      </c>
      <c r="D11">
        <v>0</v>
      </c>
      <c r="F11">
        <f t="shared" si="0"/>
        <v>0</v>
      </c>
      <c r="G11" t="s">
        <v>247</v>
      </c>
    </row>
    <row r="12" spans="1:6" ht="12.75">
      <c r="A12" t="s">
        <v>106</v>
      </c>
      <c r="B12" t="s">
        <v>5</v>
      </c>
      <c r="E12">
        <v>1</v>
      </c>
      <c r="F12">
        <f t="shared" si="0"/>
        <v>1</v>
      </c>
    </row>
    <row r="13" spans="1:6" ht="12.75">
      <c r="A13" t="s">
        <v>108</v>
      </c>
      <c r="B13" t="s">
        <v>7</v>
      </c>
      <c r="E13">
        <v>2</v>
      </c>
      <c r="F13">
        <f t="shared" si="0"/>
        <v>2</v>
      </c>
    </row>
    <row r="14" spans="1:6" ht="12.75">
      <c r="A14" t="s">
        <v>109</v>
      </c>
      <c r="B14" t="s">
        <v>4</v>
      </c>
      <c r="C14">
        <v>2</v>
      </c>
      <c r="D14">
        <v>6</v>
      </c>
      <c r="F14">
        <f t="shared" si="0"/>
        <v>8</v>
      </c>
    </row>
    <row r="15" spans="1:6" ht="12.75">
      <c r="A15" t="s">
        <v>111</v>
      </c>
      <c r="B15" t="s">
        <v>4</v>
      </c>
      <c r="C15">
        <v>1</v>
      </c>
      <c r="D15">
        <v>1</v>
      </c>
      <c r="F15">
        <f t="shared" si="0"/>
        <v>2</v>
      </c>
    </row>
    <row r="16" spans="1:6" ht="12.75">
      <c r="A16" t="s">
        <v>101</v>
      </c>
      <c r="B16" t="s">
        <v>7</v>
      </c>
      <c r="C16" s="10">
        <v>4</v>
      </c>
      <c r="D16">
        <v>2</v>
      </c>
      <c r="F16">
        <f t="shared" si="0"/>
        <v>6</v>
      </c>
    </row>
    <row r="17" spans="1:6" ht="12.75">
      <c r="A17" t="s">
        <v>104</v>
      </c>
      <c r="B17" t="s">
        <v>7</v>
      </c>
      <c r="C17" s="2"/>
      <c r="E17">
        <v>2</v>
      </c>
      <c r="F17">
        <f t="shared" si="0"/>
        <v>2</v>
      </c>
    </row>
    <row r="18" spans="1:6" ht="12.75">
      <c r="A18" t="s">
        <v>105</v>
      </c>
      <c r="B18" t="s">
        <v>7</v>
      </c>
      <c r="C18" s="2"/>
      <c r="E18">
        <v>2</v>
      </c>
      <c r="F18">
        <f t="shared" si="0"/>
        <v>2</v>
      </c>
    </row>
    <row r="19" spans="1:6" ht="12.75">
      <c r="A19" t="s">
        <v>103</v>
      </c>
      <c r="B19" t="s">
        <v>6</v>
      </c>
      <c r="C19" s="2">
        <v>2</v>
      </c>
      <c r="F19">
        <f t="shared" si="0"/>
        <v>2</v>
      </c>
    </row>
    <row r="20" spans="1:6" ht="12.75">
      <c r="A20" t="s">
        <v>94</v>
      </c>
      <c r="B20" t="s">
        <v>3</v>
      </c>
      <c r="C20" s="2">
        <v>3</v>
      </c>
      <c r="D20">
        <v>3</v>
      </c>
      <c r="F20">
        <f t="shared" si="0"/>
        <v>6</v>
      </c>
    </row>
    <row r="21" spans="1:6" ht="12.75">
      <c r="A21" t="s">
        <v>95</v>
      </c>
      <c r="B21" t="s">
        <v>3</v>
      </c>
      <c r="C21" s="2">
        <v>1</v>
      </c>
      <c r="D21" s="2">
        <v>2</v>
      </c>
      <c r="F21">
        <f t="shared" si="0"/>
        <v>3</v>
      </c>
    </row>
    <row r="22" spans="1:6" ht="12.75">
      <c r="A22" t="s">
        <v>97</v>
      </c>
      <c r="B22" t="s">
        <v>3</v>
      </c>
      <c r="C22" s="2"/>
      <c r="E22">
        <v>2</v>
      </c>
      <c r="F22">
        <f t="shared" si="0"/>
        <v>2</v>
      </c>
    </row>
    <row r="23" spans="1:6" ht="12.75">
      <c r="A23" t="s">
        <v>87</v>
      </c>
      <c r="B23" t="s">
        <v>0</v>
      </c>
      <c r="C23" s="2"/>
      <c r="E23">
        <v>1</v>
      </c>
      <c r="F23">
        <f t="shared" si="0"/>
        <v>1</v>
      </c>
    </row>
    <row r="24" spans="1:6" ht="12.75">
      <c r="A24" t="s">
        <v>93</v>
      </c>
      <c r="B24" t="s">
        <v>0</v>
      </c>
      <c r="C24" s="2"/>
      <c r="E24">
        <v>2</v>
      </c>
      <c r="F24">
        <f t="shared" si="0"/>
        <v>2</v>
      </c>
    </row>
    <row r="25" spans="1:6" ht="12.75">
      <c r="A25" t="s">
        <v>85</v>
      </c>
      <c r="B25" t="s">
        <v>0</v>
      </c>
      <c r="C25" s="2"/>
      <c r="D25">
        <v>1</v>
      </c>
      <c r="F25">
        <f t="shared" si="0"/>
        <v>1</v>
      </c>
    </row>
    <row r="26" spans="1:6" ht="12.75">
      <c r="A26" t="s">
        <v>91</v>
      </c>
      <c r="B26" t="s">
        <v>2</v>
      </c>
      <c r="C26" s="2"/>
      <c r="D26">
        <v>2</v>
      </c>
      <c r="E26">
        <v>1</v>
      </c>
      <c r="F26">
        <f t="shared" si="0"/>
        <v>3</v>
      </c>
    </row>
    <row r="27" spans="1:6" ht="12.75">
      <c r="A27" t="s">
        <v>90</v>
      </c>
      <c r="B27" t="s">
        <v>2</v>
      </c>
      <c r="C27" s="2">
        <v>1</v>
      </c>
      <c r="D27">
        <v>1</v>
      </c>
      <c r="F27">
        <f t="shared" si="0"/>
        <v>2</v>
      </c>
    </row>
    <row r="28" spans="1:6" ht="12.75">
      <c r="A28" t="s">
        <v>92</v>
      </c>
      <c r="B28" t="s">
        <v>2</v>
      </c>
      <c r="C28" s="2">
        <v>2</v>
      </c>
      <c r="F28">
        <f t="shared" si="0"/>
        <v>2</v>
      </c>
    </row>
    <row r="29" spans="1:6" ht="12.75">
      <c r="A29" t="s">
        <v>88</v>
      </c>
      <c r="B29" t="s">
        <v>0</v>
      </c>
      <c r="C29" s="2"/>
      <c r="E29">
        <v>2</v>
      </c>
      <c r="F29">
        <f t="shared" si="0"/>
        <v>2</v>
      </c>
    </row>
    <row r="30" spans="1:6" ht="12.75">
      <c r="A30" t="s">
        <v>89</v>
      </c>
      <c r="B30" t="s">
        <v>1</v>
      </c>
      <c r="E30">
        <v>1</v>
      </c>
      <c r="F30">
        <f t="shared" si="0"/>
        <v>1</v>
      </c>
    </row>
    <row r="31" spans="2:6" ht="12.75">
      <c r="B31" s="3" t="s">
        <v>127</v>
      </c>
      <c r="C31" s="1">
        <f>SUM(C8:C30)</f>
        <v>25</v>
      </c>
      <c r="D31" s="1">
        <f>SUM(D8:D30)</f>
        <v>26</v>
      </c>
      <c r="E31" s="1">
        <f>SUM(E8:E30)</f>
        <v>16</v>
      </c>
      <c r="F31" s="1">
        <f>SUM(F8:F30)</f>
        <v>67</v>
      </c>
    </row>
    <row r="33" spans="1:7" ht="12.75">
      <c r="A33" s="11" t="s">
        <v>184</v>
      </c>
      <c r="B33" s="12" t="s">
        <v>1</v>
      </c>
      <c r="C33" s="2">
        <v>0</v>
      </c>
      <c r="F33">
        <f aca="true" t="shared" si="1" ref="F33:F75">C33+D33+E33</f>
        <v>0</v>
      </c>
      <c r="G33" t="s">
        <v>247</v>
      </c>
    </row>
    <row r="34" spans="1:6" ht="12.75">
      <c r="A34" s="11" t="s">
        <v>185</v>
      </c>
      <c r="C34" s="2">
        <v>0</v>
      </c>
      <c r="F34">
        <f t="shared" si="1"/>
        <v>0</v>
      </c>
    </row>
    <row r="35" spans="1:6" ht="12.75">
      <c r="A35" s="11" t="s">
        <v>186</v>
      </c>
      <c r="C35" s="2">
        <v>0</v>
      </c>
      <c r="F35">
        <f t="shared" si="1"/>
        <v>0</v>
      </c>
    </row>
    <row r="36" spans="1:6" ht="12.75">
      <c r="A36" s="11" t="s">
        <v>187</v>
      </c>
      <c r="B36" t="s">
        <v>188</v>
      </c>
      <c r="C36" s="2">
        <v>0</v>
      </c>
      <c r="E36">
        <v>1</v>
      </c>
      <c r="F36">
        <f t="shared" si="1"/>
        <v>1</v>
      </c>
    </row>
    <row r="37" spans="1:6" ht="12.75">
      <c r="A37" s="11" t="s">
        <v>189</v>
      </c>
      <c r="C37" s="2">
        <v>0</v>
      </c>
      <c r="F37">
        <f t="shared" si="1"/>
        <v>0</v>
      </c>
    </row>
    <row r="38" spans="1:6" ht="12.75">
      <c r="A38" s="11" t="s">
        <v>190</v>
      </c>
      <c r="C38" s="2">
        <v>0</v>
      </c>
      <c r="E38">
        <v>1</v>
      </c>
      <c r="F38">
        <f t="shared" si="1"/>
        <v>1</v>
      </c>
    </row>
    <row r="39" spans="1:6" ht="12.75">
      <c r="A39" s="11" t="s">
        <v>191</v>
      </c>
      <c r="B39" t="s">
        <v>188</v>
      </c>
      <c r="C39" s="2">
        <v>0</v>
      </c>
      <c r="F39">
        <f t="shared" si="1"/>
        <v>0</v>
      </c>
    </row>
    <row r="40" spans="1:6" ht="12.75">
      <c r="A40" s="11" t="s">
        <v>192</v>
      </c>
      <c r="C40" s="2">
        <v>0</v>
      </c>
      <c r="F40">
        <f t="shared" si="1"/>
        <v>0</v>
      </c>
    </row>
    <row r="41" spans="1:6" ht="12.75">
      <c r="A41" s="11" t="s">
        <v>193</v>
      </c>
      <c r="C41" s="2">
        <v>0</v>
      </c>
      <c r="E41">
        <v>1</v>
      </c>
      <c r="F41">
        <f t="shared" si="1"/>
        <v>1</v>
      </c>
    </row>
    <row r="42" spans="1:7" ht="12.75">
      <c r="A42" s="11" t="s">
        <v>194</v>
      </c>
      <c r="B42" t="s">
        <v>4</v>
      </c>
      <c r="C42" s="2">
        <v>0</v>
      </c>
      <c r="F42">
        <f t="shared" si="1"/>
        <v>0</v>
      </c>
      <c r="G42" t="s">
        <v>247</v>
      </c>
    </row>
    <row r="43" spans="1:6" ht="12.75">
      <c r="A43" s="11" t="s">
        <v>195</v>
      </c>
      <c r="C43" s="2">
        <v>0</v>
      </c>
      <c r="F43">
        <f t="shared" si="1"/>
        <v>0</v>
      </c>
    </row>
    <row r="44" spans="1:6" ht="12.75">
      <c r="A44" s="11" t="s">
        <v>196</v>
      </c>
      <c r="C44" s="2">
        <v>0</v>
      </c>
      <c r="F44">
        <f t="shared" si="1"/>
        <v>0</v>
      </c>
    </row>
    <row r="45" spans="1:6" ht="12.75">
      <c r="A45" s="11" t="s">
        <v>197</v>
      </c>
      <c r="B45" t="s">
        <v>198</v>
      </c>
      <c r="C45" s="13">
        <v>0</v>
      </c>
      <c r="F45">
        <f t="shared" si="1"/>
        <v>0</v>
      </c>
    </row>
    <row r="46" spans="1:6" ht="12.75">
      <c r="A46" s="11" t="s">
        <v>199</v>
      </c>
      <c r="C46" s="2">
        <v>2</v>
      </c>
      <c r="F46">
        <f t="shared" si="1"/>
        <v>2</v>
      </c>
    </row>
    <row r="47" spans="1:6" ht="12.75">
      <c r="A47" s="11" t="s">
        <v>200</v>
      </c>
      <c r="C47" s="2">
        <v>0</v>
      </c>
      <c r="F47">
        <f t="shared" si="1"/>
        <v>0</v>
      </c>
    </row>
    <row r="48" spans="1:6" ht="12.75">
      <c r="A48" s="11" t="s">
        <v>201</v>
      </c>
      <c r="B48" t="s">
        <v>202</v>
      </c>
      <c r="C48" s="2">
        <v>1</v>
      </c>
      <c r="F48">
        <f t="shared" si="1"/>
        <v>1</v>
      </c>
    </row>
    <row r="49" spans="1:6" ht="12.75">
      <c r="A49" s="11" t="s">
        <v>203</v>
      </c>
      <c r="C49" s="2">
        <v>2</v>
      </c>
      <c r="F49">
        <f t="shared" si="1"/>
        <v>2</v>
      </c>
    </row>
    <row r="50" spans="1:6" ht="12.75">
      <c r="A50" s="11" t="s">
        <v>204</v>
      </c>
      <c r="C50" s="2">
        <v>3</v>
      </c>
      <c r="F50">
        <f t="shared" si="1"/>
        <v>3</v>
      </c>
    </row>
    <row r="51" spans="1:6" ht="12.75">
      <c r="A51" s="11" t="s">
        <v>205</v>
      </c>
      <c r="B51" t="s">
        <v>202</v>
      </c>
      <c r="C51" s="2">
        <v>1</v>
      </c>
      <c r="F51">
        <f t="shared" si="1"/>
        <v>1</v>
      </c>
    </row>
    <row r="52" spans="1:6" ht="12.75">
      <c r="A52" s="11" t="s">
        <v>206</v>
      </c>
      <c r="C52" s="2">
        <v>1</v>
      </c>
      <c r="F52">
        <f t="shared" si="1"/>
        <v>1</v>
      </c>
    </row>
    <row r="53" spans="1:6" ht="12.75">
      <c r="A53" s="11" t="s">
        <v>207</v>
      </c>
      <c r="C53" s="2">
        <v>1</v>
      </c>
      <c r="F53">
        <f t="shared" si="1"/>
        <v>1</v>
      </c>
    </row>
    <row r="54" spans="1:6" ht="12.75">
      <c r="A54" s="11" t="s">
        <v>208</v>
      </c>
      <c r="B54" t="s">
        <v>209</v>
      </c>
      <c r="C54" s="2">
        <v>1</v>
      </c>
      <c r="F54">
        <f t="shared" si="1"/>
        <v>1</v>
      </c>
    </row>
    <row r="55" spans="1:6" ht="12.75">
      <c r="A55" s="11" t="s">
        <v>210</v>
      </c>
      <c r="C55" s="2">
        <v>1</v>
      </c>
      <c r="F55">
        <f t="shared" si="1"/>
        <v>1</v>
      </c>
    </row>
    <row r="56" spans="1:6" ht="12.75">
      <c r="A56" s="11" t="s">
        <v>211</v>
      </c>
      <c r="C56" s="2">
        <v>1</v>
      </c>
      <c r="F56">
        <f t="shared" si="1"/>
        <v>1</v>
      </c>
    </row>
    <row r="57" spans="1:6" ht="12.75">
      <c r="A57" s="11" t="s">
        <v>241</v>
      </c>
      <c r="B57" t="s">
        <v>209</v>
      </c>
      <c r="C57" s="2">
        <v>0</v>
      </c>
      <c r="F57">
        <f t="shared" si="1"/>
        <v>0</v>
      </c>
    </row>
    <row r="58" spans="1:6" ht="12.75">
      <c r="A58" s="11" t="s">
        <v>242</v>
      </c>
      <c r="C58" s="2">
        <v>2</v>
      </c>
      <c r="F58">
        <f t="shared" si="1"/>
        <v>2</v>
      </c>
    </row>
    <row r="59" spans="1:6" ht="12.75">
      <c r="A59" s="11" t="s">
        <v>214</v>
      </c>
      <c r="C59" s="2">
        <v>1</v>
      </c>
      <c r="F59">
        <f t="shared" si="1"/>
        <v>1</v>
      </c>
    </row>
    <row r="60" spans="1:6" ht="12.75">
      <c r="A60" s="11" t="s">
        <v>219</v>
      </c>
      <c r="B60" t="s">
        <v>5</v>
      </c>
      <c r="C60" s="2">
        <v>0</v>
      </c>
      <c r="F60">
        <f t="shared" si="1"/>
        <v>0</v>
      </c>
    </row>
    <row r="61" spans="1:6" ht="12.75">
      <c r="A61" s="11" t="s">
        <v>220</v>
      </c>
      <c r="C61" s="2">
        <v>1</v>
      </c>
      <c r="F61">
        <f t="shared" si="1"/>
        <v>1</v>
      </c>
    </row>
    <row r="62" spans="1:6" ht="12.75">
      <c r="A62" s="11" t="s">
        <v>221</v>
      </c>
      <c r="C62" s="2">
        <v>1</v>
      </c>
      <c r="F62">
        <f t="shared" si="1"/>
        <v>1</v>
      </c>
    </row>
    <row r="63" spans="1:6" ht="12.75">
      <c r="A63" s="11" t="s">
        <v>222</v>
      </c>
      <c r="C63" s="2">
        <v>0</v>
      </c>
      <c r="F63">
        <f t="shared" si="1"/>
        <v>0</v>
      </c>
    </row>
    <row r="64" spans="1:6" ht="12.75">
      <c r="A64" s="11" t="s">
        <v>223</v>
      </c>
      <c r="B64" t="s">
        <v>5</v>
      </c>
      <c r="C64" s="2">
        <v>1</v>
      </c>
      <c r="F64">
        <f t="shared" si="1"/>
        <v>1</v>
      </c>
    </row>
    <row r="65" spans="1:6" ht="12.75">
      <c r="A65" s="11" t="s">
        <v>224</v>
      </c>
      <c r="C65" s="2">
        <v>2</v>
      </c>
      <c r="F65">
        <f t="shared" si="1"/>
        <v>2</v>
      </c>
    </row>
    <row r="66" spans="1:6" ht="12.75">
      <c r="A66" s="11" t="s">
        <v>225</v>
      </c>
      <c r="C66" s="2">
        <v>2</v>
      </c>
      <c r="F66">
        <f t="shared" si="1"/>
        <v>2</v>
      </c>
    </row>
    <row r="67" spans="1:6" ht="12.75">
      <c r="A67" s="11" t="s">
        <v>226</v>
      </c>
      <c r="C67" s="2">
        <v>2</v>
      </c>
      <c r="F67">
        <f t="shared" si="1"/>
        <v>2</v>
      </c>
    </row>
    <row r="68" spans="1:6" ht="12.75">
      <c r="A68" s="11" t="s">
        <v>227</v>
      </c>
      <c r="B68" t="s">
        <v>5</v>
      </c>
      <c r="C68" s="2">
        <v>2</v>
      </c>
      <c r="F68">
        <f t="shared" si="1"/>
        <v>2</v>
      </c>
    </row>
    <row r="69" spans="1:6" ht="12.75">
      <c r="A69" s="11" t="s">
        <v>228</v>
      </c>
      <c r="C69" s="2">
        <v>3</v>
      </c>
      <c r="F69">
        <f t="shared" si="1"/>
        <v>3</v>
      </c>
    </row>
    <row r="70" spans="1:6" ht="12.75">
      <c r="A70" s="11" t="s">
        <v>229</v>
      </c>
      <c r="C70" s="2">
        <v>0</v>
      </c>
      <c r="F70">
        <f t="shared" si="1"/>
        <v>0</v>
      </c>
    </row>
    <row r="71" spans="1:6" ht="12.75">
      <c r="A71" s="11" t="s">
        <v>230</v>
      </c>
      <c r="C71" s="2">
        <v>0</v>
      </c>
      <c r="F71">
        <f t="shared" si="1"/>
        <v>0</v>
      </c>
    </row>
    <row r="72" spans="1:6" ht="12.75">
      <c r="A72" s="11" t="s">
        <v>231</v>
      </c>
      <c r="B72" t="s">
        <v>6</v>
      </c>
      <c r="C72" s="2">
        <v>3</v>
      </c>
      <c r="F72">
        <f t="shared" si="1"/>
        <v>3</v>
      </c>
    </row>
    <row r="73" spans="1:6" ht="12.75">
      <c r="A73" s="11" t="s">
        <v>232</v>
      </c>
      <c r="C73" s="2">
        <v>0</v>
      </c>
      <c r="F73">
        <f t="shared" si="1"/>
        <v>0</v>
      </c>
    </row>
    <row r="74" spans="1:6" ht="12.75">
      <c r="A74" s="11" t="s">
        <v>233</v>
      </c>
      <c r="C74" s="2">
        <v>0</v>
      </c>
      <c r="F74">
        <f t="shared" si="1"/>
        <v>0</v>
      </c>
    </row>
    <row r="75" spans="1:6" ht="12.75">
      <c r="A75" s="11" t="s">
        <v>234</v>
      </c>
      <c r="C75" s="2">
        <v>2</v>
      </c>
      <c r="F75">
        <f t="shared" si="1"/>
        <v>2</v>
      </c>
    </row>
    <row r="76" spans="2:6" ht="12.75">
      <c r="B76" s="3" t="s">
        <v>127</v>
      </c>
      <c r="C76" s="1">
        <f>SUM(C33:C75)</f>
        <v>36</v>
      </c>
      <c r="D76" s="1"/>
      <c r="E76" s="1">
        <f>SUM(E33:E75)</f>
        <v>3</v>
      </c>
      <c r="F76" s="1">
        <f>SUM(F33:F75)</f>
        <v>39</v>
      </c>
    </row>
    <row r="77" spans="2:6" ht="12.75">
      <c r="B77" s="3" t="s">
        <v>74</v>
      </c>
      <c r="C77" s="1">
        <f>C31+C76</f>
        <v>61</v>
      </c>
      <c r="D77" s="1">
        <f>D31+D76</f>
        <v>26</v>
      </c>
      <c r="E77" s="1">
        <f>E31+E76</f>
        <v>19</v>
      </c>
      <c r="F77" s="1">
        <f>F31+F76</f>
        <v>106</v>
      </c>
    </row>
    <row r="78" spans="2:5" ht="12.75">
      <c r="B78" s="3" t="s">
        <v>243</v>
      </c>
      <c r="C78" s="14">
        <f>100*(C77)/333</f>
        <v>18.31831831831832</v>
      </c>
      <c r="D78" s="14">
        <f>D77*100/103</f>
        <v>25.24271844660194</v>
      </c>
      <c r="E78" s="14">
        <f>100*(E77)/20</f>
        <v>95</v>
      </c>
    </row>
    <row r="79" spans="2:4" ht="12.75">
      <c r="B79" s="3" t="s">
        <v>244</v>
      </c>
      <c r="C79" s="14">
        <f>100*(C77)/134</f>
        <v>45.52238805970149</v>
      </c>
      <c r="D79" s="14">
        <f>100*(D77)/43</f>
        <v>60.46511627906977</v>
      </c>
    </row>
  </sheetData>
  <sheetProtection/>
  <printOptions gridLines="1"/>
  <pageMargins left="1.38" right="0.25" top="0.32" bottom="0.23" header="0.32" footer="0.27"/>
  <pageSetup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11.00390625" style="0" customWidth="1"/>
    <col min="4" max="4" width="15.421875" style="0" customWidth="1"/>
    <col min="5" max="5" width="10.57421875" style="0" customWidth="1"/>
    <col min="7" max="8" width="10.00390625" style="0" customWidth="1"/>
    <col min="9" max="9" width="7.28125" style="0" customWidth="1"/>
    <col min="11" max="11" width="9.57421875" style="0" bestFit="1" customWidth="1"/>
    <col min="12" max="12" width="13.7109375" style="0" customWidth="1"/>
  </cols>
  <sheetData>
    <row r="1" ht="12.75">
      <c r="A1" s="1" t="s">
        <v>130</v>
      </c>
    </row>
    <row r="2" ht="12.75">
      <c r="A2" t="s">
        <v>157</v>
      </c>
    </row>
    <row r="3" ht="12.75">
      <c r="A3" s="2" t="s">
        <v>131</v>
      </c>
    </row>
    <row r="4" ht="12.75">
      <c r="A4" s="2" t="s">
        <v>161</v>
      </c>
    </row>
    <row r="5" ht="12.75">
      <c r="A5" t="s">
        <v>160</v>
      </c>
    </row>
    <row r="7" spans="4:11" ht="12.75">
      <c r="D7" s="5">
        <v>38815</v>
      </c>
      <c r="E7" s="5" t="s">
        <v>132</v>
      </c>
      <c r="F7" s="7">
        <v>38857</v>
      </c>
      <c r="G7" s="5" t="s">
        <v>132</v>
      </c>
      <c r="H7" s="7">
        <v>38857</v>
      </c>
      <c r="I7" s="7">
        <v>38863</v>
      </c>
      <c r="J7" s="7">
        <v>38876</v>
      </c>
      <c r="K7" s="9" t="s">
        <v>167</v>
      </c>
    </row>
    <row r="8" spans="3:11" ht="12.75">
      <c r="C8" t="s">
        <v>133</v>
      </c>
      <c r="D8">
        <v>130</v>
      </c>
      <c r="G8">
        <f>SUM(G11:G75)</f>
        <v>104</v>
      </c>
      <c r="H8">
        <f>SUM(H11:H75)</f>
        <v>103</v>
      </c>
      <c r="I8">
        <f>SUM(I11:I75)</f>
        <v>89</v>
      </c>
      <c r="J8">
        <f>SUM(J11:J75)</f>
        <v>73</v>
      </c>
      <c r="K8">
        <v>47</v>
      </c>
    </row>
    <row r="9" spans="3:11" ht="12.75">
      <c r="C9" t="s">
        <v>134</v>
      </c>
      <c r="D9">
        <v>100</v>
      </c>
      <c r="E9" s="6"/>
      <c r="G9" s="8">
        <f>G8*100/$D$8</f>
        <v>80</v>
      </c>
      <c r="H9" s="8">
        <f>H8*100/$D$8</f>
        <v>79.23076923076923</v>
      </c>
      <c r="I9" s="8">
        <f>I8*100/$D$8</f>
        <v>68.46153846153847</v>
      </c>
      <c r="J9" s="8">
        <f>J8*100/$D$8</f>
        <v>56.15384615384615</v>
      </c>
      <c r="K9" s="8">
        <f>K8*100/$D$8</f>
        <v>36.15384615384615</v>
      </c>
    </row>
    <row r="10" spans="1:4" ht="12.75">
      <c r="A10" t="s">
        <v>135</v>
      </c>
      <c r="B10" t="s">
        <v>136</v>
      </c>
      <c r="C10" t="s">
        <v>137</v>
      </c>
      <c r="D10" t="s">
        <v>8</v>
      </c>
    </row>
    <row r="11" spans="1:11" ht="12.75">
      <c r="A11" t="s">
        <v>138</v>
      </c>
      <c r="B11">
        <v>1</v>
      </c>
      <c r="C11" t="s">
        <v>139</v>
      </c>
      <c r="E11" t="s">
        <v>140</v>
      </c>
      <c r="F11" t="s">
        <v>158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2.75">
      <c r="A12" t="s">
        <v>138</v>
      </c>
      <c r="B12">
        <v>2</v>
      </c>
      <c r="C12" t="s">
        <v>139</v>
      </c>
      <c r="F12" t="s">
        <v>141</v>
      </c>
      <c r="G12">
        <v>2</v>
      </c>
      <c r="H12">
        <v>2</v>
      </c>
      <c r="I12">
        <v>2</v>
      </c>
      <c r="J12">
        <v>2</v>
      </c>
      <c r="K12">
        <v>1</v>
      </c>
    </row>
    <row r="13" spans="1:11" ht="12.75">
      <c r="A13" t="s">
        <v>138</v>
      </c>
      <c r="B13">
        <v>3</v>
      </c>
      <c r="C13" t="s">
        <v>139</v>
      </c>
      <c r="F13" t="s">
        <v>148</v>
      </c>
      <c r="G13">
        <v>0</v>
      </c>
      <c r="H13">
        <v>1</v>
      </c>
      <c r="I13">
        <v>0</v>
      </c>
      <c r="J13">
        <v>0</v>
      </c>
      <c r="K13">
        <v>0</v>
      </c>
    </row>
    <row r="14" spans="1:11" ht="12.75">
      <c r="A14" t="s">
        <v>138</v>
      </c>
      <c r="B14">
        <v>4</v>
      </c>
      <c r="C14" t="s">
        <v>142</v>
      </c>
      <c r="D14" t="s">
        <v>143</v>
      </c>
      <c r="F14" t="s">
        <v>146</v>
      </c>
      <c r="G14">
        <v>2</v>
      </c>
      <c r="H14">
        <v>2</v>
      </c>
      <c r="I14">
        <v>2</v>
      </c>
      <c r="J14">
        <v>1</v>
      </c>
      <c r="K14">
        <v>1</v>
      </c>
    </row>
    <row r="15" spans="1:12" ht="12.75">
      <c r="A15" t="s">
        <v>138</v>
      </c>
      <c r="B15">
        <v>5</v>
      </c>
      <c r="C15" t="s">
        <v>142</v>
      </c>
      <c r="D15" t="s">
        <v>143</v>
      </c>
      <c r="E15" s="1"/>
      <c r="F15" s="2" t="s">
        <v>141</v>
      </c>
      <c r="G15">
        <v>2</v>
      </c>
      <c r="H15">
        <v>2</v>
      </c>
      <c r="I15">
        <v>2</v>
      </c>
      <c r="J15">
        <v>2</v>
      </c>
      <c r="K15" s="2">
        <v>1</v>
      </c>
      <c r="L15" s="1"/>
    </row>
    <row r="16" spans="1:11" s="1" customFormat="1" ht="12.75">
      <c r="A16" t="s">
        <v>138</v>
      </c>
      <c r="B16">
        <v>6</v>
      </c>
      <c r="C16" t="s">
        <v>142</v>
      </c>
      <c r="F16" s="2" t="s">
        <v>146</v>
      </c>
      <c r="G16">
        <v>2</v>
      </c>
      <c r="H16">
        <v>2</v>
      </c>
      <c r="I16">
        <v>2</v>
      </c>
      <c r="J16">
        <v>2</v>
      </c>
      <c r="K16" s="2">
        <v>2</v>
      </c>
    </row>
    <row r="17" spans="1:11" ht="12.75">
      <c r="A17" t="s">
        <v>138</v>
      </c>
      <c r="B17">
        <v>7</v>
      </c>
      <c r="C17" t="s">
        <v>144</v>
      </c>
      <c r="F17" s="2"/>
      <c r="G17">
        <v>2</v>
      </c>
      <c r="H17">
        <v>2</v>
      </c>
      <c r="I17">
        <v>1</v>
      </c>
      <c r="J17">
        <v>1</v>
      </c>
      <c r="K17">
        <v>0</v>
      </c>
    </row>
    <row r="18" spans="1:11" ht="12.75">
      <c r="A18" t="s">
        <v>138</v>
      </c>
      <c r="B18">
        <v>8</v>
      </c>
      <c r="C18" t="s">
        <v>144</v>
      </c>
      <c r="F18" s="2"/>
      <c r="G18">
        <v>2</v>
      </c>
      <c r="H18">
        <v>2</v>
      </c>
      <c r="I18">
        <v>2</v>
      </c>
      <c r="J18">
        <v>2</v>
      </c>
      <c r="K18">
        <v>2</v>
      </c>
    </row>
    <row r="19" spans="1:11" ht="12.75">
      <c r="A19" t="s">
        <v>138</v>
      </c>
      <c r="B19">
        <v>9</v>
      </c>
      <c r="C19" t="s">
        <v>144</v>
      </c>
      <c r="F19" s="2"/>
      <c r="G19">
        <v>2</v>
      </c>
      <c r="H19">
        <v>2</v>
      </c>
      <c r="I19">
        <v>1</v>
      </c>
      <c r="J19">
        <v>1</v>
      </c>
      <c r="K19">
        <v>0</v>
      </c>
    </row>
    <row r="20" spans="1:11" ht="12.75">
      <c r="A20" t="s">
        <v>138</v>
      </c>
      <c r="B20">
        <v>10</v>
      </c>
      <c r="C20" t="s">
        <v>144</v>
      </c>
      <c r="F20" t="s">
        <v>146</v>
      </c>
      <c r="G20">
        <v>2</v>
      </c>
      <c r="H20">
        <v>2</v>
      </c>
      <c r="I20">
        <v>2</v>
      </c>
      <c r="J20">
        <v>2</v>
      </c>
      <c r="K20">
        <v>0</v>
      </c>
    </row>
    <row r="21" spans="1:11" ht="12.75">
      <c r="A21" t="s">
        <v>138</v>
      </c>
      <c r="B21">
        <v>11</v>
      </c>
      <c r="C21" t="s">
        <v>144</v>
      </c>
      <c r="F21" t="s">
        <v>141</v>
      </c>
      <c r="G21">
        <v>2</v>
      </c>
      <c r="H21">
        <v>2</v>
      </c>
      <c r="I21">
        <v>2</v>
      </c>
      <c r="J21">
        <v>2</v>
      </c>
      <c r="K21">
        <v>0</v>
      </c>
    </row>
    <row r="22" spans="1:11" ht="12.75">
      <c r="A22" t="s">
        <v>138</v>
      </c>
      <c r="B22">
        <v>12</v>
      </c>
      <c r="C22" t="s">
        <v>144</v>
      </c>
      <c r="G22">
        <v>2</v>
      </c>
      <c r="H22">
        <v>2</v>
      </c>
      <c r="I22">
        <v>2</v>
      </c>
      <c r="J22">
        <v>2</v>
      </c>
      <c r="K22">
        <v>1</v>
      </c>
    </row>
    <row r="23" spans="1:12" ht="12.75">
      <c r="A23" t="s">
        <v>138</v>
      </c>
      <c r="B23">
        <v>13</v>
      </c>
      <c r="C23" t="s">
        <v>144</v>
      </c>
      <c r="F23" t="s">
        <v>146</v>
      </c>
      <c r="G23">
        <v>2</v>
      </c>
      <c r="H23">
        <v>2</v>
      </c>
      <c r="I23">
        <v>2</v>
      </c>
      <c r="J23">
        <v>2</v>
      </c>
      <c r="K23">
        <v>2</v>
      </c>
      <c r="L23" t="s">
        <v>141</v>
      </c>
    </row>
    <row r="24" spans="1:11" ht="12.75">
      <c r="A24" t="s">
        <v>138</v>
      </c>
      <c r="B24">
        <v>14</v>
      </c>
      <c r="C24" t="s">
        <v>144</v>
      </c>
      <c r="G24">
        <v>2</v>
      </c>
      <c r="H24">
        <v>2</v>
      </c>
      <c r="I24">
        <v>2</v>
      </c>
      <c r="J24">
        <v>2</v>
      </c>
      <c r="K24">
        <v>2</v>
      </c>
    </row>
    <row r="25" spans="1:11" ht="12.75">
      <c r="A25" t="s">
        <v>138</v>
      </c>
      <c r="B25">
        <v>15</v>
      </c>
      <c r="C25" t="s">
        <v>144</v>
      </c>
      <c r="G25">
        <v>2</v>
      </c>
      <c r="H25">
        <v>2</v>
      </c>
      <c r="I25">
        <v>2</v>
      </c>
      <c r="J25">
        <v>1</v>
      </c>
      <c r="K25">
        <v>0</v>
      </c>
    </row>
    <row r="26" spans="1:11" ht="12.75">
      <c r="A26" t="s">
        <v>138</v>
      </c>
      <c r="B26">
        <v>16</v>
      </c>
      <c r="C26" t="s">
        <v>142</v>
      </c>
      <c r="E26" t="s">
        <v>140</v>
      </c>
      <c r="F26" t="s">
        <v>158</v>
      </c>
      <c r="G26">
        <v>0</v>
      </c>
      <c r="H26" s="2">
        <v>0</v>
      </c>
      <c r="I26" s="2">
        <v>0</v>
      </c>
      <c r="J26" s="2">
        <v>0</v>
      </c>
      <c r="K26">
        <v>0</v>
      </c>
    </row>
    <row r="27" spans="1:11" ht="12.75">
      <c r="A27" t="s">
        <v>138</v>
      </c>
      <c r="B27">
        <v>17</v>
      </c>
      <c r="C27" t="s">
        <v>142</v>
      </c>
      <c r="E27" t="s">
        <v>148</v>
      </c>
      <c r="F27" t="s">
        <v>159</v>
      </c>
      <c r="G27">
        <v>1</v>
      </c>
      <c r="H27" s="2">
        <v>1</v>
      </c>
      <c r="I27" s="2">
        <v>1</v>
      </c>
      <c r="J27" s="2">
        <v>1</v>
      </c>
      <c r="K27">
        <v>0</v>
      </c>
    </row>
    <row r="28" spans="1:11" ht="12.75">
      <c r="A28" t="s">
        <v>138</v>
      </c>
      <c r="B28">
        <v>18</v>
      </c>
      <c r="C28" t="s">
        <v>142</v>
      </c>
      <c r="G28">
        <v>2</v>
      </c>
      <c r="H28">
        <v>2</v>
      </c>
      <c r="I28">
        <v>2</v>
      </c>
      <c r="J28">
        <v>1</v>
      </c>
      <c r="K28">
        <v>1</v>
      </c>
    </row>
    <row r="29" spans="1:11" ht="12.75">
      <c r="A29" t="s">
        <v>138</v>
      </c>
      <c r="B29">
        <v>19</v>
      </c>
      <c r="C29" t="s">
        <v>142</v>
      </c>
      <c r="G29">
        <v>2</v>
      </c>
      <c r="H29">
        <v>2</v>
      </c>
      <c r="I29">
        <v>2</v>
      </c>
      <c r="J29">
        <v>1</v>
      </c>
      <c r="K29">
        <v>1</v>
      </c>
    </row>
    <row r="30" spans="1:12" ht="12.75">
      <c r="A30" t="s">
        <v>138</v>
      </c>
      <c r="B30">
        <v>20</v>
      </c>
      <c r="C30" t="s">
        <v>142</v>
      </c>
      <c r="D30" s="1"/>
      <c r="E30" s="1"/>
      <c r="F30" s="1"/>
      <c r="G30">
        <v>2</v>
      </c>
      <c r="H30">
        <v>2</v>
      </c>
      <c r="I30">
        <v>1</v>
      </c>
      <c r="J30">
        <v>1</v>
      </c>
      <c r="K30" s="2">
        <v>1</v>
      </c>
      <c r="L30" s="1"/>
    </row>
    <row r="31" spans="1:12" ht="12.75">
      <c r="A31" t="s">
        <v>138</v>
      </c>
      <c r="B31">
        <v>21</v>
      </c>
      <c r="C31" t="s">
        <v>142</v>
      </c>
      <c r="D31" s="1"/>
      <c r="E31" s="1"/>
      <c r="F31" s="1"/>
      <c r="G31">
        <v>2</v>
      </c>
      <c r="H31">
        <v>2</v>
      </c>
      <c r="I31">
        <v>1</v>
      </c>
      <c r="J31">
        <v>0</v>
      </c>
      <c r="K31" s="2">
        <v>0</v>
      </c>
      <c r="L31" s="1"/>
    </row>
    <row r="32" spans="1:12" ht="12.75">
      <c r="A32" t="s">
        <v>138</v>
      </c>
      <c r="B32">
        <v>22</v>
      </c>
      <c r="C32" t="s">
        <v>139</v>
      </c>
      <c r="D32" s="1"/>
      <c r="E32" s="2" t="s">
        <v>140</v>
      </c>
      <c r="F32" s="2" t="s">
        <v>158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1"/>
    </row>
    <row r="33" spans="1:12" ht="12.75">
      <c r="A33" t="s">
        <v>138</v>
      </c>
      <c r="B33">
        <v>23</v>
      </c>
      <c r="C33" t="s">
        <v>139</v>
      </c>
      <c r="D33" s="1"/>
      <c r="E33" s="2" t="s">
        <v>140</v>
      </c>
      <c r="F33" s="2" t="s">
        <v>158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1"/>
    </row>
    <row r="34" spans="1:12" ht="12.75">
      <c r="A34" t="s">
        <v>138</v>
      </c>
      <c r="B34">
        <v>24</v>
      </c>
      <c r="C34" t="s">
        <v>139</v>
      </c>
      <c r="D34" s="3"/>
      <c r="E34" s="2" t="s">
        <v>140</v>
      </c>
      <c r="F34" s="2" t="s">
        <v>158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1"/>
    </row>
    <row r="35" spans="1:11" ht="12.75">
      <c r="A35" t="s">
        <v>138</v>
      </c>
      <c r="B35">
        <v>25</v>
      </c>
      <c r="C35" t="s">
        <v>139</v>
      </c>
      <c r="E35" s="2" t="s">
        <v>140</v>
      </c>
      <c r="F35" s="2" t="s">
        <v>158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2.75">
      <c r="A36" t="s">
        <v>138</v>
      </c>
      <c r="B36">
        <v>26</v>
      </c>
      <c r="C36" t="s">
        <v>139</v>
      </c>
      <c r="E36" s="2" t="s">
        <v>140</v>
      </c>
      <c r="F36" s="2" t="s">
        <v>158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12.75">
      <c r="A37" t="s">
        <v>138</v>
      </c>
      <c r="B37">
        <v>27</v>
      </c>
      <c r="C37" t="s">
        <v>139</v>
      </c>
      <c r="F37" s="2" t="s">
        <v>149</v>
      </c>
      <c r="G37" s="2">
        <v>2</v>
      </c>
      <c r="H37" s="2">
        <v>1</v>
      </c>
      <c r="I37" s="2">
        <v>1</v>
      </c>
      <c r="J37" s="2">
        <v>0</v>
      </c>
      <c r="K37" s="2">
        <v>0</v>
      </c>
    </row>
    <row r="38" spans="1:11" ht="12.75">
      <c r="A38" t="s">
        <v>138</v>
      </c>
      <c r="B38">
        <v>28</v>
      </c>
      <c r="C38" t="s">
        <v>139</v>
      </c>
      <c r="F38" s="2" t="s">
        <v>141</v>
      </c>
      <c r="G38">
        <v>2</v>
      </c>
      <c r="H38">
        <v>2</v>
      </c>
      <c r="I38">
        <v>2</v>
      </c>
      <c r="J38">
        <v>2</v>
      </c>
      <c r="K38" s="2">
        <v>2</v>
      </c>
    </row>
    <row r="39" spans="1:11" ht="12.75">
      <c r="A39" t="s">
        <v>138</v>
      </c>
      <c r="B39">
        <v>29</v>
      </c>
      <c r="C39" t="s">
        <v>139</v>
      </c>
      <c r="F39" s="2" t="s">
        <v>146</v>
      </c>
      <c r="G39">
        <v>2</v>
      </c>
      <c r="H39">
        <v>2</v>
      </c>
      <c r="I39">
        <v>2</v>
      </c>
      <c r="J39">
        <v>1</v>
      </c>
      <c r="K39" s="2">
        <v>0</v>
      </c>
    </row>
    <row r="40" spans="1:11" ht="12.75">
      <c r="A40" t="s">
        <v>138</v>
      </c>
      <c r="B40">
        <v>30</v>
      </c>
      <c r="C40" t="s">
        <v>139</v>
      </c>
      <c r="E40" t="s">
        <v>140</v>
      </c>
      <c r="F40" s="2" t="s">
        <v>158</v>
      </c>
      <c r="G40">
        <v>0</v>
      </c>
      <c r="H40">
        <v>0</v>
      </c>
      <c r="I40">
        <v>0</v>
      </c>
      <c r="J40">
        <v>0</v>
      </c>
      <c r="K40" s="2">
        <v>0</v>
      </c>
    </row>
    <row r="41" spans="1:12" ht="12.75">
      <c r="A41" t="s">
        <v>138</v>
      </c>
      <c r="B41">
        <v>65</v>
      </c>
      <c r="C41" t="s">
        <v>139</v>
      </c>
      <c r="F41" s="2" t="s">
        <v>146</v>
      </c>
      <c r="G41">
        <v>2</v>
      </c>
      <c r="H41">
        <v>2</v>
      </c>
      <c r="I41">
        <v>2</v>
      </c>
      <c r="J41">
        <v>2</v>
      </c>
      <c r="K41" s="2">
        <v>2</v>
      </c>
      <c r="L41" t="s">
        <v>141</v>
      </c>
    </row>
    <row r="42" spans="1:11" ht="12.75">
      <c r="A42" t="s">
        <v>150</v>
      </c>
      <c r="B42">
        <v>31</v>
      </c>
      <c r="C42" t="s">
        <v>144</v>
      </c>
      <c r="G42">
        <v>2</v>
      </c>
      <c r="H42">
        <v>2</v>
      </c>
      <c r="I42">
        <v>2</v>
      </c>
      <c r="J42">
        <v>1</v>
      </c>
      <c r="K42" s="2">
        <v>0</v>
      </c>
    </row>
    <row r="43" spans="1:11" ht="12.75">
      <c r="A43" t="s">
        <v>150</v>
      </c>
      <c r="B43">
        <v>32</v>
      </c>
      <c r="C43" t="s">
        <v>144</v>
      </c>
      <c r="G43">
        <v>2</v>
      </c>
      <c r="H43">
        <v>2</v>
      </c>
      <c r="I43">
        <v>0</v>
      </c>
      <c r="J43">
        <v>0</v>
      </c>
      <c r="K43" s="2">
        <v>0</v>
      </c>
    </row>
    <row r="44" spans="1:11" ht="12.75">
      <c r="A44" t="s">
        <v>150</v>
      </c>
      <c r="B44">
        <v>33</v>
      </c>
      <c r="C44" t="s">
        <v>151</v>
      </c>
      <c r="G44">
        <v>2</v>
      </c>
      <c r="H44">
        <v>2</v>
      </c>
      <c r="I44">
        <v>2</v>
      </c>
      <c r="J44">
        <v>1</v>
      </c>
      <c r="K44" s="2">
        <v>1</v>
      </c>
    </row>
    <row r="45" spans="1:11" ht="12.75">
      <c r="A45" t="s">
        <v>150</v>
      </c>
      <c r="B45">
        <v>34</v>
      </c>
      <c r="C45" t="s">
        <v>151</v>
      </c>
      <c r="F45" t="s">
        <v>146</v>
      </c>
      <c r="G45">
        <v>2</v>
      </c>
      <c r="H45">
        <v>2</v>
      </c>
      <c r="I45">
        <v>1</v>
      </c>
      <c r="J45">
        <v>1</v>
      </c>
      <c r="K45" s="2">
        <v>0</v>
      </c>
    </row>
    <row r="46" spans="1:11" ht="12.75">
      <c r="A46" t="s">
        <v>150</v>
      </c>
      <c r="B46">
        <v>35</v>
      </c>
      <c r="C46" t="s">
        <v>151</v>
      </c>
      <c r="E46" t="s">
        <v>147</v>
      </c>
      <c r="F46" t="s">
        <v>159</v>
      </c>
      <c r="G46">
        <v>1</v>
      </c>
      <c r="H46">
        <v>1</v>
      </c>
      <c r="I46">
        <v>1</v>
      </c>
      <c r="J46">
        <v>0</v>
      </c>
      <c r="K46" s="2">
        <v>0</v>
      </c>
    </row>
    <row r="47" spans="1:11" ht="12.75">
      <c r="A47" t="s">
        <v>150</v>
      </c>
      <c r="B47">
        <v>36</v>
      </c>
      <c r="C47" t="s">
        <v>151</v>
      </c>
      <c r="F47" t="s">
        <v>146</v>
      </c>
      <c r="G47">
        <v>2</v>
      </c>
      <c r="H47">
        <v>2</v>
      </c>
      <c r="I47">
        <v>2</v>
      </c>
      <c r="J47">
        <v>2</v>
      </c>
      <c r="K47" s="2">
        <v>2</v>
      </c>
    </row>
    <row r="48" spans="1:11" ht="12.75">
      <c r="A48" t="s">
        <v>150</v>
      </c>
      <c r="B48">
        <v>37</v>
      </c>
      <c r="C48" t="s">
        <v>152</v>
      </c>
      <c r="G48">
        <v>2</v>
      </c>
      <c r="H48">
        <v>2</v>
      </c>
      <c r="I48">
        <v>2</v>
      </c>
      <c r="J48">
        <v>0</v>
      </c>
      <c r="K48" s="2">
        <v>0</v>
      </c>
    </row>
    <row r="49" spans="1:12" ht="12.75">
      <c r="A49" t="s">
        <v>150</v>
      </c>
      <c r="B49">
        <v>38</v>
      </c>
      <c r="C49" t="s">
        <v>152</v>
      </c>
      <c r="D49" s="1"/>
      <c r="E49" s="1"/>
      <c r="F49" s="2" t="s">
        <v>146</v>
      </c>
      <c r="G49">
        <v>2</v>
      </c>
      <c r="H49">
        <v>2</v>
      </c>
      <c r="I49">
        <v>2</v>
      </c>
      <c r="J49">
        <v>2</v>
      </c>
      <c r="K49" s="10" t="s">
        <v>168</v>
      </c>
      <c r="L49" t="s">
        <v>169</v>
      </c>
    </row>
    <row r="50" spans="1:12" ht="12.75">
      <c r="A50" t="s">
        <v>150</v>
      </c>
      <c r="B50">
        <v>39</v>
      </c>
      <c r="C50" t="s">
        <v>152</v>
      </c>
      <c r="D50" s="1"/>
      <c r="E50" s="1"/>
      <c r="F50" s="2"/>
      <c r="G50">
        <v>2</v>
      </c>
      <c r="H50">
        <v>2</v>
      </c>
      <c r="I50">
        <v>2</v>
      </c>
      <c r="J50">
        <v>1</v>
      </c>
      <c r="K50" s="2">
        <v>0</v>
      </c>
      <c r="L50" s="1"/>
    </row>
    <row r="51" spans="1:12" ht="12.75">
      <c r="A51" t="s">
        <v>150</v>
      </c>
      <c r="B51">
        <v>40</v>
      </c>
      <c r="C51" t="s">
        <v>152</v>
      </c>
      <c r="D51" s="2" t="s">
        <v>153</v>
      </c>
      <c r="E51" s="1"/>
      <c r="F51" s="2"/>
      <c r="G51">
        <v>2</v>
      </c>
      <c r="H51">
        <v>2</v>
      </c>
      <c r="I51">
        <v>1</v>
      </c>
      <c r="J51">
        <v>0</v>
      </c>
      <c r="K51" s="2">
        <v>0</v>
      </c>
      <c r="L51" s="1"/>
    </row>
    <row r="52" spans="1:12" ht="12.75">
      <c r="A52" t="s">
        <v>150</v>
      </c>
      <c r="B52">
        <v>41</v>
      </c>
      <c r="C52" t="s">
        <v>152</v>
      </c>
      <c r="D52" s="2" t="s">
        <v>153</v>
      </c>
      <c r="E52" t="s">
        <v>140</v>
      </c>
      <c r="F52" s="2" t="s">
        <v>158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1"/>
    </row>
    <row r="53" spans="1:12" ht="12.75">
      <c r="A53" t="s">
        <v>150</v>
      </c>
      <c r="B53">
        <v>42</v>
      </c>
      <c r="C53" t="s">
        <v>152</v>
      </c>
      <c r="D53" s="1"/>
      <c r="E53" s="1"/>
      <c r="F53" s="2" t="s">
        <v>145</v>
      </c>
      <c r="G53" s="2">
        <v>2</v>
      </c>
      <c r="H53" s="2">
        <v>1</v>
      </c>
      <c r="I53" s="2">
        <v>1</v>
      </c>
      <c r="J53" s="2">
        <v>0</v>
      </c>
      <c r="K53" s="2">
        <v>0</v>
      </c>
      <c r="L53" s="1"/>
    </row>
    <row r="54" spans="1:12" ht="12.75">
      <c r="A54" t="s">
        <v>150</v>
      </c>
      <c r="B54">
        <v>43</v>
      </c>
      <c r="C54" t="s">
        <v>152</v>
      </c>
      <c r="D54" s="3"/>
      <c r="E54" t="s">
        <v>140</v>
      </c>
      <c r="F54" s="2" t="s">
        <v>158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1"/>
    </row>
    <row r="55" spans="1:11" ht="12.75">
      <c r="A55" t="s">
        <v>150</v>
      </c>
      <c r="B55">
        <v>44</v>
      </c>
      <c r="C55" t="s">
        <v>152</v>
      </c>
      <c r="G55">
        <v>2</v>
      </c>
      <c r="H55">
        <v>2</v>
      </c>
      <c r="I55">
        <v>2</v>
      </c>
      <c r="J55">
        <v>2</v>
      </c>
      <c r="K55" s="2">
        <v>0</v>
      </c>
    </row>
    <row r="56" spans="1:11" ht="12.75">
      <c r="A56" t="s">
        <v>150</v>
      </c>
      <c r="B56">
        <v>45</v>
      </c>
      <c r="C56" t="s">
        <v>151</v>
      </c>
      <c r="G56">
        <v>2</v>
      </c>
      <c r="H56">
        <v>2</v>
      </c>
      <c r="I56">
        <v>0</v>
      </c>
      <c r="J56">
        <v>0</v>
      </c>
      <c r="K56" s="2">
        <v>0</v>
      </c>
    </row>
    <row r="57" spans="1:11" ht="12.75">
      <c r="A57" t="s">
        <v>150</v>
      </c>
      <c r="B57">
        <v>46</v>
      </c>
      <c r="C57" t="s">
        <v>151</v>
      </c>
      <c r="F57" t="s">
        <v>146</v>
      </c>
      <c r="G57">
        <v>2</v>
      </c>
      <c r="H57">
        <v>2</v>
      </c>
      <c r="I57">
        <v>2</v>
      </c>
      <c r="J57">
        <v>2</v>
      </c>
      <c r="K57" s="2">
        <v>2</v>
      </c>
    </row>
    <row r="58" spans="1:11" ht="12.75">
      <c r="A58" t="s">
        <v>150</v>
      </c>
      <c r="B58">
        <v>47</v>
      </c>
      <c r="C58" t="s">
        <v>151</v>
      </c>
      <c r="E58" t="s">
        <v>140</v>
      </c>
      <c r="F58" s="2" t="s">
        <v>158</v>
      </c>
      <c r="G58">
        <v>0</v>
      </c>
      <c r="H58">
        <v>0</v>
      </c>
      <c r="I58">
        <v>0</v>
      </c>
      <c r="J58">
        <v>0</v>
      </c>
      <c r="K58" s="2">
        <v>0</v>
      </c>
    </row>
    <row r="59" spans="1:11" ht="12.75">
      <c r="A59" t="s">
        <v>150</v>
      </c>
      <c r="B59">
        <v>48</v>
      </c>
      <c r="C59" t="s">
        <v>151</v>
      </c>
      <c r="F59" s="2" t="s">
        <v>146</v>
      </c>
      <c r="G59">
        <v>2</v>
      </c>
      <c r="H59">
        <v>2</v>
      </c>
      <c r="I59">
        <v>0</v>
      </c>
      <c r="J59">
        <v>0</v>
      </c>
      <c r="K59" s="2">
        <v>0</v>
      </c>
    </row>
    <row r="60" spans="1:11" ht="12.75">
      <c r="A60" t="s">
        <v>150</v>
      </c>
      <c r="B60">
        <v>49</v>
      </c>
      <c r="C60" t="s">
        <v>144</v>
      </c>
      <c r="F60" s="2" t="s">
        <v>146</v>
      </c>
      <c r="G60">
        <v>2</v>
      </c>
      <c r="H60">
        <v>2</v>
      </c>
      <c r="I60">
        <v>2</v>
      </c>
      <c r="J60">
        <v>2</v>
      </c>
      <c r="K60" s="2">
        <v>1</v>
      </c>
    </row>
    <row r="61" spans="1:11" ht="12.75">
      <c r="A61" t="s">
        <v>150</v>
      </c>
      <c r="B61">
        <v>50</v>
      </c>
      <c r="C61" t="s">
        <v>144</v>
      </c>
      <c r="F61" s="2" t="s">
        <v>146</v>
      </c>
      <c r="G61">
        <v>2</v>
      </c>
      <c r="H61">
        <v>2</v>
      </c>
      <c r="I61">
        <v>2</v>
      </c>
      <c r="J61">
        <v>2</v>
      </c>
      <c r="K61" s="2">
        <v>1</v>
      </c>
    </row>
    <row r="62" spans="1:11" ht="12.75">
      <c r="A62" t="s">
        <v>150</v>
      </c>
      <c r="B62">
        <v>51</v>
      </c>
      <c r="C62" t="s">
        <v>154</v>
      </c>
      <c r="F62" s="2" t="s">
        <v>146</v>
      </c>
      <c r="G62">
        <v>2</v>
      </c>
      <c r="H62">
        <v>2</v>
      </c>
      <c r="I62">
        <v>2</v>
      </c>
      <c r="J62">
        <v>2</v>
      </c>
      <c r="K62" s="2">
        <v>2</v>
      </c>
    </row>
    <row r="63" spans="1:11" ht="12.75">
      <c r="A63" t="s">
        <v>150</v>
      </c>
      <c r="B63">
        <v>52</v>
      </c>
      <c r="C63" t="s">
        <v>154</v>
      </c>
      <c r="F63" s="2" t="s">
        <v>146</v>
      </c>
      <c r="G63">
        <v>2</v>
      </c>
      <c r="H63">
        <v>2</v>
      </c>
      <c r="I63">
        <v>2</v>
      </c>
      <c r="J63">
        <v>2</v>
      </c>
      <c r="K63" s="2">
        <v>1</v>
      </c>
    </row>
    <row r="64" spans="1:11" ht="12.75">
      <c r="A64" t="s">
        <v>150</v>
      </c>
      <c r="B64">
        <v>53</v>
      </c>
      <c r="C64" t="s">
        <v>154</v>
      </c>
      <c r="F64" s="2" t="s">
        <v>146</v>
      </c>
      <c r="G64">
        <v>2</v>
      </c>
      <c r="H64">
        <v>2</v>
      </c>
      <c r="I64">
        <v>2</v>
      </c>
      <c r="J64">
        <v>1</v>
      </c>
      <c r="K64" s="2">
        <v>1</v>
      </c>
    </row>
    <row r="65" spans="1:11" ht="12.75">
      <c r="A65" t="s">
        <v>150</v>
      </c>
      <c r="B65">
        <v>54</v>
      </c>
      <c r="C65" t="s">
        <v>154</v>
      </c>
      <c r="F65" s="2" t="s">
        <v>146</v>
      </c>
      <c r="G65">
        <v>2</v>
      </c>
      <c r="H65">
        <v>2</v>
      </c>
      <c r="I65">
        <v>2</v>
      </c>
      <c r="J65">
        <v>2</v>
      </c>
      <c r="K65" s="2">
        <v>2</v>
      </c>
    </row>
    <row r="66" spans="1:11" ht="12.75">
      <c r="A66" t="s">
        <v>150</v>
      </c>
      <c r="B66">
        <v>55</v>
      </c>
      <c r="C66" t="s">
        <v>155</v>
      </c>
      <c r="F66" s="2" t="s">
        <v>146</v>
      </c>
      <c r="G66">
        <v>2</v>
      </c>
      <c r="H66">
        <v>2</v>
      </c>
      <c r="I66">
        <v>2</v>
      </c>
      <c r="J66">
        <v>2</v>
      </c>
      <c r="K66" s="2">
        <v>2</v>
      </c>
    </row>
    <row r="67" spans="1:11" ht="12.75">
      <c r="A67" t="s">
        <v>150</v>
      </c>
      <c r="B67">
        <v>56</v>
      </c>
      <c r="C67" t="s">
        <v>155</v>
      </c>
      <c r="F67" s="2" t="s">
        <v>146</v>
      </c>
      <c r="G67">
        <v>2</v>
      </c>
      <c r="H67">
        <v>2</v>
      </c>
      <c r="I67">
        <v>2</v>
      </c>
      <c r="J67">
        <v>2</v>
      </c>
      <c r="K67" s="2">
        <v>0</v>
      </c>
    </row>
    <row r="68" spans="1:11" ht="12.75">
      <c r="A68" t="s">
        <v>150</v>
      </c>
      <c r="B68">
        <v>57</v>
      </c>
      <c r="C68" t="s">
        <v>156</v>
      </c>
      <c r="F68" s="2" t="s">
        <v>141</v>
      </c>
      <c r="G68">
        <v>2</v>
      </c>
      <c r="H68">
        <v>2</v>
      </c>
      <c r="I68">
        <v>2</v>
      </c>
      <c r="J68">
        <v>2</v>
      </c>
      <c r="K68" s="2">
        <v>2</v>
      </c>
    </row>
    <row r="69" spans="1:11" ht="12.75">
      <c r="A69" t="s">
        <v>150</v>
      </c>
      <c r="B69">
        <v>58</v>
      </c>
      <c r="C69" t="s">
        <v>156</v>
      </c>
      <c r="G69">
        <v>2</v>
      </c>
      <c r="H69">
        <v>2</v>
      </c>
      <c r="I69">
        <v>1</v>
      </c>
      <c r="J69">
        <v>1</v>
      </c>
      <c r="K69" s="2">
        <v>0</v>
      </c>
    </row>
    <row r="70" spans="1:11" ht="12.75">
      <c r="A70" t="s">
        <v>150</v>
      </c>
      <c r="B70">
        <v>59</v>
      </c>
      <c r="C70" t="s">
        <v>156</v>
      </c>
      <c r="F70" t="s">
        <v>146</v>
      </c>
      <c r="G70">
        <v>2</v>
      </c>
      <c r="H70">
        <v>2</v>
      </c>
      <c r="I70">
        <v>2</v>
      </c>
      <c r="J70">
        <v>2</v>
      </c>
      <c r="K70" s="2">
        <v>1</v>
      </c>
    </row>
    <row r="71" spans="1:11" ht="12.75">
      <c r="A71" t="s">
        <v>150</v>
      </c>
      <c r="B71">
        <v>60</v>
      </c>
      <c r="C71" t="s">
        <v>155</v>
      </c>
      <c r="F71" t="s">
        <v>146</v>
      </c>
      <c r="G71">
        <v>2</v>
      </c>
      <c r="H71">
        <v>2</v>
      </c>
      <c r="I71">
        <v>2</v>
      </c>
      <c r="J71">
        <v>2</v>
      </c>
      <c r="K71" s="2">
        <v>2</v>
      </c>
    </row>
    <row r="72" spans="1:11" ht="12.75">
      <c r="A72" t="s">
        <v>150</v>
      </c>
      <c r="B72">
        <v>61</v>
      </c>
      <c r="C72" t="s">
        <v>155</v>
      </c>
      <c r="F72" t="s">
        <v>146</v>
      </c>
      <c r="G72">
        <v>2</v>
      </c>
      <c r="H72">
        <v>2</v>
      </c>
      <c r="I72">
        <v>2</v>
      </c>
      <c r="J72">
        <v>2</v>
      </c>
      <c r="K72" s="2">
        <v>2</v>
      </c>
    </row>
    <row r="73" spans="1:11" ht="12.75">
      <c r="A73" t="s">
        <v>150</v>
      </c>
      <c r="B73">
        <v>62</v>
      </c>
      <c r="C73" t="s">
        <v>155</v>
      </c>
      <c r="F73" t="s">
        <v>146</v>
      </c>
      <c r="G73">
        <v>2</v>
      </c>
      <c r="H73">
        <v>2</v>
      </c>
      <c r="I73">
        <v>2</v>
      </c>
      <c r="J73">
        <v>2</v>
      </c>
      <c r="K73" s="2">
        <v>2</v>
      </c>
    </row>
    <row r="74" spans="1:11" ht="12.75">
      <c r="A74" t="s">
        <v>150</v>
      </c>
      <c r="B74">
        <v>63</v>
      </c>
      <c r="C74" t="s">
        <v>155</v>
      </c>
      <c r="F74" t="s">
        <v>146</v>
      </c>
      <c r="G74">
        <v>2</v>
      </c>
      <c r="H74">
        <v>2</v>
      </c>
      <c r="I74">
        <v>2</v>
      </c>
      <c r="J74">
        <v>2</v>
      </c>
      <c r="K74" s="2">
        <v>2</v>
      </c>
    </row>
    <row r="75" spans="1:11" ht="12.75">
      <c r="A75" t="s">
        <v>150</v>
      </c>
      <c r="B75">
        <v>64</v>
      </c>
      <c r="C75" t="s">
        <v>155</v>
      </c>
      <c r="F75" t="s">
        <v>146</v>
      </c>
      <c r="G75">
        <v>2</v>
      </c>
      <c r="H75">
        <v>2</v>
      </c>
      <c r="I75">
        <v>2</v>
      </c>
      <c r="J75">
        <v>2</v>
      </c>
      <c r="K75" s="2">
        <v>2</v>
      </c>
    </row>
  </sheetData>
  <sheetProtection/>
  <printOptions gridLines="1"/>
  <pageMargins left="0.69" right="0.25" top="0.38" bottom="0.27" header="0.44" footer="0.2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ySplit="7" topLeftCell="A57" activePane="bottomLeft" state="frozen"/>
      <selection pane="topLeft" activeCell="A1" sqref="A1"/>
      <selection pane="bottomLeft" activeCell="G40" sqref="G40"/>
    </sheetView>
  </sheetViews>
  <sheetFormatPr defaultColWidth="9.140625" defaultRowHeight="12.75"/>
  <cols>
    <col min="1" max="1" width="19.7109375" style="0" customWidth="1"/>
    <col min="2" max="2" width="6.8515625" style="0" customWidth="1"/>
    <col min="3" max="3" width="12.421875" style="0" customWidth="1"/>
    <col min="4" max="4" width="11.28125" style="0" customWidth="1"/>
    <col min="5" max="5" width="9.421875" style="0" customWidth="1"/>
    <col min="7" max="7" width="10.8515625" style="0" customWidth="1"/>
  </cols>
  <sheetData>
    <row r="1" ht="12.75">
      <c r="A1" s="1" t="s">
        <v>235</v>
      </c>
    </row>
    <row r="2" s="1" customFormat="1" ht="12.75">
      <c r="A2" s="1" t="s">
        <v>236</v>
      </c>
    </row>
    <row r="3" s="1" customFormat="1" ht="12.75">
      <c r="A3" s="1" t="s">
        <v>172</v>
      </c>
    </row>
    <row r="4" s="1" customFormat="1" ht="12.75"/>
    <row r="5" s="1" customFormat="1" ht="12.75">
      <c r="D5" s="3" t="s">
        <v>174</v>
      </c>
    </row>
    <row r="6" spans="1:6" ht="12.75">
      <c r="A6" s="1" t="s">
        <v>56</v>
      </c>
      <c r="B6" s="1" t="s">
        <v>59</v>
      </c>
      <c r="C6" s="3" t="s">
        <v>237</v>
      </c>
      <c r="D6" s="3" t="s">
        <v>176</v>
      </c>
      <c r="E6" s="3" t="s">
        <v>238</v>
      </c>
      <c r="F6" s="3" t="s">
        <v>177</v>
      </c>
    </row>
    <row r="7" spans="1:6" s="1" customFormat="1" ht="12.75">
      <c r="A7" s="1" t="s">
        <v>57</v>
      </c>
      <c r="B7" s="1" t="s">
        <v>58</v>
      </c>
      <c r="C7" s="3" t="s">
        <v>239</v>
      </c>
      <c r="D7" s="3" t="s">
        <v>182</v>
      </c>
      <c r="E7" s="3" t="s">
        <v>240</v>
      </c>
      <c r="F7" s="3" t="s">
        <v>133</v>
      </c>
    </row>
    <row r="8" spans="1:7" ht="12.75">
      <c r="A8" t="s">
        <v>113</v>
      </c>
      <c r="B8" t="s">
        <v>4</v>
      </c>
      <c r="C8">
        <v>5</v>
      </c>
      <c r="D8">
        <v>5</v>
      </c>
      <c r="F8">
        <f aca="true" t="shared" si="0" ref="F8:F30">C8+D8+E8</f>
        <v>10</v>
      </c>
      <c r="G8" t="s">
        <v>245</v>
      </c>
    </row>
    <row r="9" spans="1:6" ht="12.75">
      <c r="A9" t="s">
        <v>116</v>
      </c>
      <c r="B9" t="s">
        <v>5</v>
      </c>
      <c r="C9">
        <v>3</v>
      </c>
      <c r="D9">
        <v>1</v>
      </c>
      <c r="F9">
        <f t="shared" si="0"/>
        <v>4</v>
      </c>
    </row>
    <row r="10" spans="1:6" ht="12.75">
      <c r="A10" t="s">
        <v>115</v>
      </c>
      <c r="B10" t="s">
        <v>5</v>
      </c>
      <c r="C10">
        <v>4</v>
      </c>
      <c r="D10">
        <v>3</v>
      </c>
      <c r="F10">
        <f t="shared" si="0"/>
        <v>7</v>
      </c>
    </row>
    <row r="11" spans="1:6" ht="12.75">
      <c r="A11" t="s">
        <v>112</v>
      </c>
      <c r="B11" t="s">
        <v>5</v>
      </c>
      <c r="C11">
        <v>0</v>
      </c>
      <c r="D11">
        <v>1</v>
      </c>
      <c r="F11">
        <f t="shared" si="0"/>
        <v>1</v>
      </c>
    </row>
    <row r="12" spans="1:6" ht="12.75">
      <c r="A12" t="s">
        <v>106</v>
      </c>
      <c r="B12" t="s">
        <v>5</v>
      </c>
      <c r="E12">
        <v>1</v>
      </c>
      <c r="F12">
        <f t="shared" si="0"/>
        <v>1</v>
      </c>
    </row>
    <row r="13" spans="1:6" ht="12.75">
      <c r="A13" t="s">
        <v>108</v>
      </c>
      <c r="B13" t="s">
        <v>7</v>
      </c>
      <c r="E13">
        <v>2</v>
      </c>
      <c r="F13">
        <f t="shared" si="0"/>
        <v>2</v>
      </c>
    </row>
    <row r="14" spans="1:6" ht="12.75">
      <c r="A14" t="s">
        <v>109</v>
      </c>
      <c r="B14" t="s">
        <v>4</v>
      </c>
      <c r="C14">
        <v>3</v>
      </c>
      <c r="D14">
        <v>7</v>
      </c>
      <c r="F14">
        <f t="shared" si="0"/>
        <v>10</v>
      </c>
    </row>
    <row r="15" spans="1:7" ht="12.75">
      <c r="A15" t="s">
        <v>111</v>
      </c>
      <c r="B15" t="s">
        <v>4</v>
      </c>
      <c r="C15">
        <v>3</v>
      </c>
      <c r="D15">
        <v>1</v>
      </c>
      <c r="F15">
        <f t="shared" si="0"/>
        <v>4</v>
      </c>
      <c r="G15" t="s">
        <v>246</v>
      </c>
    </row>
    <row r="16" spans="1:6" ht="12.75">
      <c r="A16" t="s">
        <v>101</v>
      </c>
      <c r="B16" t="s">
        <v>7</v>
      </c>
      <c r="C16" s="10">
        <v>5</v>
      </c>
      <c r="D16">
        <v>3</v>
      </c>
      <c r="F16">
        <f t="shared" si="0"/>
        <v>8</v>
      </c>
    </row>
    <row r="17" spans="1:6" ht="12.75">
      <c r="A17" t="s">
        <v>104</v>
      </c>
      <c r="B17" t="s">
        <v>7</v>
      </c>
      <c r="C17" s="2"/>
      <c r="E17">
        <v>2</v>
      </c>
      <c r="F17">
        <f t="shared" si="0"/>
        <v>2</v>
      </c>
    </row>
    <row r="18" spans="1:6" ht="12.75">
      <c r="A18" t="s">
        <v>105</v>
      </c>
      <c r="B18" t="s">
        <v>7</v>
      </c>
      <c r="C18" s="2"/>
      <c r="E18">
        <v>2</v>
      </c>
      <c r="F18">
        <f t="shared" si="0"/>
        <v>2</v>
      </c>
    </row>
    <row r="19" spans="1:6" ht="12.75">
      <c r="A19" t="s">
        <v>103</v>
      </c>
      <c r="B19" t="s">
        <v>6</v>
      </c>
      <c r="C19" s="2">
        <v>2</v>
      </c>
      <c r="F19">
        <f t="shared" si="0"/>
        <v>2</v>
      </c>
    </row>
    <row r="20" spans="1:6" ht="12.75">
      <c r="A20" t="s">
        <v>94</v>
      </c>
      <c r="B20" t="s">
        <v>3</v>
      </c>
      <c r="C20" s="2">
        <v>3</v>
      </c>
      <c r="D20">
        <v>4</v>
      </c>
      <c r="F20">
        <f t="shared" si="0"/>
        <v>7</v>
      </c>
    </row>
    <row r="21" spans="1:6" ht="12.75">
      <c r="A21" t="s">
        <v>95</v>
      </c>
      <c r="B21" t="s">
        <v>3</v>
      </c>
      <c r="C21" s="2">
        <v>1</v>
      </c>
      <c r="D21" s="2">
        <v>2</v>
      </c>
      <c r="F21">
        <f t="shared" si="0"/>
        <v>3</v>
      </c>
    </row>
    <row r="22" spans="1:6" ht="12.75">
      <c r="A22" t="s">
        <v>97</v>
      </c>
      <c r="B22" t="s">
        <v>3</v>
      </c>
      <c r="C22" s="2"/>
      <c r="E22">
        <v>2</v>
      </c>
      <c r="F22">
        <f t="shared" si="0"/>
        <v>2</v>
      </c>
    </row>
    <row r="23" spans="1:6" ht="12.75">
      <c r="A23" t="s">
        <v>87</v>
      </c>
      <c r="B23" t="s">
        <v>0</v>
      </c>
      <c r="C23" s="2"/>
      <c r="E23">
        <v>1</v>
      </c>
      <c r="F23">
        <f t="shared" si="0"/>
        <v>1</v>
      </c>
    </row>
    <row r="24" spans="1:6" ht="12.75">
      <c r="A24" t="s">
        <v>93</v>
      </c>
      <c r="B24" t="s">
        <v>0</v>
      </c>
      <c r="C24" s="2"/>
      <c r="E24">
        <v>2</v>
      </c>
      <c r="F24">
        <f t="shared" si="0"/>
        <v>2</v>
      </c>
    </row>
    <row r="25" spans="1:6" ht="12.75">
      <c r="A25" t="s">
        <v>85</v>
      </c>
      <c r="B25" t="s">
        <v>0</v>
      </c>
      <c r="C25" s="2"/>
      <c r="D25">
        <v>2</v>
      </c>
      <c r="F25">
        <f t="shared" si="0"/>
        <v>2</v>
      </c>
    </row>
    <row r="26" spans="1:6" ht="12.75">
      <c r="A26" t="s">
        <v>91</v>
      </c>
      <c r="B26" t="s">
        <v>2</v>
      </c>
      <c r="C26" s="2"/>
      <c r="D26">
        <v>2</v>
      </c>
      <c r="E26">
        <v>1</v>
      </c>
      <c r="F26">
        <f t="shared" si="0"/>
        <v>3</v>
      </c>
    </row>
    <row r="27" spans="1:7" ht="12.75">
      <c r="A27" t="s">
        <v>90</v>
      </c>
      <c r="B27" t="s">
        <v>2</v>
      </c>
      <c r="C27" s="2">
        <v>3</v>
      </c>
      <c r="D27">
        <v>1</v>
      </c>
      <c r="F27">
        <f t="shared" si="0"/>
        <v>4</v>
      </c>
      <c r="G27" t="s">
        <v>245</v>
      </c>
    </row>
    <row r="28" spans="1:6" ht="12.75">
      <c r="A28" t="s">
        <v>92</v>
      </c>
      <c r="B28" t="s">
        <v>2</v>
      </c>
      <c r="C28" s="2">
        <v>2</v>
      </c>
      <c r="F28">
        <f t="shared" si="0"/>
        <v>2</v>
      </c>
    </row>
    <row r="29" spans="1:6" ht="12.75">
      <c r="A29" t="s">
        <v>88</v>
      </c>
      <c r="B29" t="s">
        <v>0</v>
      </c>
      <c r="C29" s="2"/>
      <c r="E29">
        <v>2</v>
      </c>
      <c r="F29">
        <f t="shared" si="0"/>
        <v>2</v>
      </c>
    </row>
    <row r="30" spans="1:6" ht="12.75">
      <c r="A30" t="s">
        <v>89</v>
      </c>
      <c r="B30" t="s">
        <v>1</v>
      </c>
      <c r="E30">
        <v>1</v>
      </c>
      <c r="F30">
        <f t="shared" si="0"/>
        <v>1</v>
      </c>
    </row>
    <row r="31" spans="2:6" ht="12.75">
      <c r="B31" s="3" t="s">
        <v>127</v>
      </c>
      <c r="C31" s="1">
        <f>SUM(C8:C30)</f>
        <v>34</v>
      </c>
      <c r="D31" s="1">
        <f>SUM(D8:D30)</f>
        <v>32</v>
      </c>
      <c r="E31" s="1">
        <f>SUM(E8:E30)</f>
        <v>16</v>
      </c>
      <c r="F31" s="1">
        <f>SUM(F8:F30)</f>
        <v>82</v>
      </c>
    </row>
    <row r="33" spans="1:6" ht="12.75">
      <c r="A33" s="11" t="s">
        <v>184</v>
      </c>
      <c r="B33" s="12" t="s">
        <v>1</v>
      </c>
      <c r="C33" s="2">
        <v>0</v>
      </c>
      <c r="F33">
        <f aca="true" t="shared" si="1" ref="F33:F75">C33+D33+E33</f>
        <v>0</v>
      </c>
    </row>
    <row r="34" spans="1:6" ht="12.75">
      <c r="A34" s="11" t="s">
        <v>185</v>
      </c>
      <c r="C34" s="2">
        <v>1</v>
      </c>
      <c r="F34">
        <f t="shared" si="1"/>
        <v>1</v>
      </c>
    </row>
    <row r="35" spans="1:6" ht="12.75">
      <c r="A35" s="11" t="s">
        <v>186</v>
      </c>
      <c r="C35" s="2">
        <v>0</v>
      </c>
      <c r="F35">
        <f t="shared" si="1"/>
        <v>0</v>
      </c>
    </row>
    <row r="36" spans="1:6" ht="12.75">
      <c r="A36" s="11" t="s">
        <v>187</v>
      </c>
      <c r="B36" t="s">
        <v>188</v>
      </c>
      <c r="C36" s="2">
        <v>0</v>
      </c>
      <c r="E36">
        <v>1</v>
      </c>
      <c r="F36">
        <f t="shared" si="1"/>
        <v>1</v>
      </c>
    </row>
    <row r="37" spans="1:6" ht="12.75">
      <c r="A37" s="11" t="s">
        <v>189</v>
      </c>
      <c r="C37" s="2">
        <v>0</v>
      </c>
      <c r="F37">
        <f t="shared" si="1"/>
        <v>0</v>
      </c>
    </row>
    <row r="38" spans="1:6" ht="12.75">
      <c r="A38" s="11" t="s">
        <v>190</v>
      </c>
      <c r="C38" s="2">
        <v>0</v>
      </c>
      <c r="E38">
        <v>1</v>
      </c>
      <c r="F38">
        <f t="shared" si="1"/>
        <v>1</v>
      </c>
    </row>
    <row r="39" spans="1:6" ht="12.75">
      <c r="A39" s="11" t="s">
        <v>191</v>
      </c>
      <c r="B39" t="s">
        <v>188</v>
      </c>
      <c r="C39" s="2">
        <v>0</v>
      </c>
      <c r="E39">
        <v>1</v>
      </c>
      <c r="F39">
        <f t="shared" si="1"/>
        <v>1</v>
      </c>
    </row>
    <row r="40" spans="1:7" ht="12.75">
      <c r="A40" s="11" t="s">
        <v>192</v>
      </c>
      <c r="C40" s="2">
        <v>0</v>
      </c>
      <c r="F40">
        <f t="shared" si="1"/>
        <v>0</v>
      </c>
      <c r="G40" t="s">
        <v>246</v>
      </c>
    </row>
    <row r="41" spans="1:6" ht="12.75">
      <c r="A41" s="11" t="s">
        <v>193</v>
      </c>
      <c r="C41" s="2">
        <v>0</v>
      </c>
      <c r="E41">
        <v>1</v>
      </c>
      <c r="F41">
        <f t="shared" si="1"/>
        <v>1</v>
      </c>
    </row>
    <row r="42" spans="1:6" ht="12.75">
      <c r="A42" s="11" t="s">
        <v>194</v>
      </c>
      <c r="B42" t="s">
        <v>4</v>
      </c>
      <c r="C42" s="2">
        <v>0</v>
      </c>
      <c r="F42">
        <f t="shared" si="1"/>
        <v>0</v>
      </c>
    </row>
    <row r="43" spans="1:6" ht="12.75">
      <c r="A43" s="11" t="s">
        <v>195</v>
      </c>
      <c r="C43" s="2">
        <v>0</v>
      </c>
      <c r="F43">
        <f t="shared" si="1"/>
        <v>0</v>
      </c>
    </row>
    <row r="44" spans="1:6" ht="12.75">
      <c r="A44" s="11" t="s">
        <v>196</v>
      </c>
      <c r="C44" s="2">
        <v>1</v>
      </c>
      <c r="F44">
        <f t="shared" si="1"/>
        <v>1</v>
      </c>
    </row>
    <row r="45" spans="1:6" ht="12.75">
      <c r="A45" s="11" t="s">
        <v>197</v>
      </c>
      <c r="B45" t="s">
        <v>198</v>
      </c>
      <c r="C45" s="13">
        <v>0</v>
      </c>
      <c r="F45">
        <f t="shared" si="1"/>
        <v>0</v>
      </c>
    </row>
    <row r="46" spans="1:6" ht="12.75">
      <c r="A46" s="11" t="s">
        <v>199</v>
      </c>
      <c r="C46" s="2">
        <v>3</v>
      </c>
      <c r="F46">
        <f t="shared" si="1"/>
        <v>3</v>
      </c>
    </row>
    <row r="47" spans="1:6" ht="12.75">
      <c r="A47" s="11" t="s">
        <v>200</v>
      </c>
      <c r="C47" s="2">
        <v>0</v>
      </c>
      <c r="F47">
        <f t="shared" si="1"/>
        <v>0</v>
      </c>
    </row>
    <row r="48" spans="1:6" ht="12.75">
      <c r="A48" s="11" t="s">
        <v>201</v>
      </c>
      <c r="B48" t="s">
        <v>202</v>
      </c>
      <c r="C48" s="2">
        <v>2</v>
      </c>
      <c r="F48">
        <f t="shared" si="1"/>
        <v>2</v>
      </c>
    </row>
    <row r="49" spans="1:6" ht="12.75">
      <c r="A49" s="11" t="s">
        <v>203</v>
      </c>
      <c r="C49" s="2">
        <v>3</v>
      </c>
      <c r="F49">
        <f t="shared" si="1"/>
        <v>3</v>
      </c>
    </row>
    <row r="50" spans="1:6" ht="12.75">
      <c r="A50" s="11" t="s">
        <v>204</v>
      </c>
      <c r="C50" s="2">
        <v>3</v>
      </c>
      <c r="F50">
        <f t="shared" si="1"/>
        <v>3</v>
      </c>
    </row>
    <row r="51" spans="1:6" ht="12.75">
      <c r="A51" s="11" t="s">
        <v>205</v>
      </c>
      <c r="B51" t="s">
        <v>202</v>
      </c>
      <c r="C51" s="2">
        <v>1</v>
      </c>
      <c r="F51">
        <f t="shared" si="1"/>
        <v>1</v>
      </c>
    </row>
    <row r="52" spans="1:6" ht="12.75">
      <c r="A52" s="11" t="s">
        <v>206</v>
      </c>
      <c r="C52" s="2">
        <v>1</v>
      </c>
      <c r="F52">
        <f t="shared" si="1"/>
        <v>1</v>
      </c>
    </row>
    <row r="53" spans="1:6" ht="12.75">
      <c r="A53" s="11" t="s">
        <v>207</v>
      </c>
      <c r="C53" s="2">
        <v>2</v>
      </c>
      <c r="F53">
        <f t="shared" si="1"/>
        <v>2</v>
      </c>
    </row>
    <row r="54" spans="1:6" ht="12.75">
      <c r="A54" s="11" t="s">
        <v>208</v>
      </c>
      <c r="B54" t="s">
        <v>209</v>
      </c>
      <c r="C54" s="2">
        <v>1</v>
      </c>
      <c r="F54">
        <f t="shared" si="1"/>
        <v>1</v>
      </c>
    </row>
    <row r="55" spans="1:6" ht="12.75">
      <c r="A55" s="11" t="s">
        <v>210</v>
      </c>
      <c r="C55" s="2">
        <v>1</v>
      </c>
      <c r="F55">
        <f t="shared" si="1"/>
        <v>1</v>
      </c>
    </row>
    <row r="56" spans="1:6" ht="12.75">
      <c r="A56" s="11" t="s">
        <v>211</v>
      </c>
      <c r="C56" s="2">
        <v>1</v>
      </c>
      <c r="F56">
        <f t="shared" si="1"/>
        <v>1</v>
      </c>
    </row>
    <row r="57" spans="1:7" ht="12.75">
      <c r="A57" s="11" t="s">
        <v>241</v>
      </c>
      <c r="B57" t="s">
        <v>209</v>
      </c>
      <c r="C57" s="2">
        <v>0</v>
      </c>
      <c r="F57">
        <f t="shared" si="1"/>
        <v>0</v>
      </c>
      <c r="G57" t="s">
        <v>246</v>
      </c>
    </row>
    <row r="58" spans="1:6" ht="12.75">
      <c r="A58" s="11" t="s">
        <v>242</v>
      </c>
      <c r="C58" s="2">
        <v>2</v>
      </c>
      <c r="F58">
        <f t="shared" si="1"/>
        <v>2</v>
      </c>
    </row>
    <row r="59" spans="1:6" ht="12.75">
      <c r="A59" s="11" t="s">
        <v>214</v>
      </c>
      <c r="C59" s="2">
        <v>2</v>
      </c>
      <c r="F59">
        <f t="shared" si="1"/>
        <v>2</v>
      </c>
    </row>
    <row r="60" spans="1:6" ht="12.75">
      <c r="A60" s="11" t="s">
        <v>219</v>
      </c>
      <c r="B60" t="s">
        <v>5</v>
      </c>
      <c r="C60" s="2">
        <v>0</v>
      </c>
      <c r="F60">
        <f t="shared" si="1"/>
        <v>0</v>
      </c>
    </row>
    <row r="61" spans="1:6" ht="12.75">
      <c r="A61" s="11" t="s">
        <v>220</v>
      </c>
      <c r="C61" s="2">
        <v>1</v>
      </c>
      <c r="F61">
        <f t="shared" si="1"/>
        <v>1</v>
      </c>
    </row>
    <row r="62" spans="1:6" ht="12.75">
      <c r="A62" s="11" t="s">
        <v>221</v>
      </c>
      <c r="C62" s="2">
        <v>1</v>
      </c>
      <c r="F62">
        <f t="shared" si="1"/>
        <v>1</v>
      </c>
    </row>
    <row r="63" spans="1:6" ht="12.75">
      <c r="A63" s="11" t="s">
        <v>222</v>
      </c>
      <c r="C63" s="2">
        <v>0</v>
      </c>
      <c r="F63">
        <f t="shared" si="1"/>
        <v>0</v>
      </c>
    </row>
    <row r="64" spans="1:6" ht="12.75">
      <c r="A64" s="11" t="s">
        <v>223</v>
      </c>
      <c r="B64" t="s">
        <v>5</v>
      </c>
      <c r="C64" s="2">
        <v>1</v>
      </c>
      <c r="F64">
        <f t="shared" si="1"/>
        <v>1</v>
      </c>
    </row>
    <row r="65" spans="1:6" ht="12.75">
      <c r="A65" s="11" t="s">
        <v>224</v>
      </c>
      <c r="C65" s="2">
        <v>2</v>
      </c>
      <c r="F65">
        <f t="shared" si="1"/>
        <v>2</v>
      </c>
    </row>
    <row r="66" spans="1:6" ht="12.75">
      <c r="A66" s="11" t="s">
        <v>225</v>
      </c>
      <c r="C66" s="2">
        <v>2</v>
      </c>
      <c r="F66">
        <f t="shared" si="1"/>
        <v>2</v>
      </c>
    </row>
    <row r="67" spans="1:6" ht="12.75">
      <c r="A67" s="11" t="s">
        <v>226</v>
      </c>
      <c r="C67" s="2">
        <v>3</v>
      </c>
      <c r="F67">
        <f t="shared" si="1"/>
        <v>3</v>
      </c>
    </row>
    <row r="68" spans="1:6" ht="12.75">
      <c r="A68" s="11" t="s">
        <v>227</v>
      </c>
      <c r="B68" t="s">
        <v>5</v>
      </c>
      <c r="C68" s="2">
        <v>2</v>
      </c>
      <c r="F68">
        <f t="shared" si="1"/>
        <v>2</v>
      </c>
    </row>
    <row r="69" spans="1:6" ht="12.75">
      <c r="A69" s="11" t="s">
        <v>228</v>
      </c>
      <c r="C69" s="2">
        <v>3</v>
      </c>
      <c r="F69">
        <f t="shared" si="1"/>
        <v>3</v>
      </c>
    </row>
    <row r="70" spans="1:6" ht="12.75">
      <c r="A70" s="11" t="s">
        <v>229</v>
      </c>
      <c r="C70" s="2">
        <v>1</v>
      </c>
      <c r="F70">
        <f t="shared" si="1"/>
        <v>1</v>
      </c>
    </row>
    <row r="71" spans="1:6" ht="12.75">
      <c r="A71" s="11" t="s">
        <v>230</v>
      </c>
      <c r="C71" s="2">
        <v>1</v>
      </c>
      <c r="F71">
        <f t="shared" si="1"/>
        <v>1</v>
      </c>
    </row>
    <row r="72" spans="1:6" ht="12.75">
      <c r="A72" s="11" t="s">
        <v>231</v>
      </c>
      <c r="B72" t="s">
        <v>6</v>
      </c>
      <c r="C72" s="2">
        <v>3</v>
      </c>
      <c r="F72">
        <f t="shared" si="1"/>
        <v>3</v>
      </c>
    </row>
    <row r="73" spans="1:7" ht="12.75">
      <c r="A73" s="11" t="s">
        <v>232</v>
      </c>
      <c r="C73" s="2">
        <v>1</v>
      </c>
      <c r="F73">
        <f t="shared" si="1"/>
        <v>1</v>
      </c>
      <c r="G73" t="s">
        <v>246</v>
      </c>
    </row>
    <row r="74" spans="1:6" ht="12.75">
      <c r="A74" s="11" t="s">
        <v>233</v>
      </c>
      <c r="C74" s="2">
        <v>1</v>
      </c>
      <c r="F74">
        <f t="shared" si="1"/>
        <v>1</v>
      </c>
    </row>
    <row r="75" spans="1:6" ht="12.75">
      <c r="A75" s="11" t="s">
        <v>234</v>
      </c>
      <c r="C75" s="2">
        <v>3</v>
      </c>
      <c r="F75">
        <f t="shared" si="1"/>
        <v>3</v>
      </c>
    </row>
    <row r="76" spans="2:6" ht="12.75">
      <c r="B76" s="3" t="s">
        <v>127</v>
      </c>
      <c r="C76" s="1">
        <f>SUM(C33:C75)</f>
        <v>49</v>
      </c>
      <c r="D76" s="1"/>
      <c r="E76" s="1">
        <f>SUM(E33:E75)</f>
        <v>4</v>
      </c>
      <c r="F76" s="1">
        <f>SUM(F33:F75)</f>
        <v>53</v>
      </c>
    </row>
    <row r="77" spans="2:6" ht="12.75">
      <c r="B77" s="3" t="s">
        <v>74</v>
      </c>
      <c r="C77" s="1">
        <f>C31+C76</f>
        <v>83</v>
      </c>
      <c r="D77" s="1">
        <f>D31+D76</f>
        <v>32</v>
      </c>
      <c r="E77" s="1">
        <f>E31+E76</f>
        <v>20</v>
      </c>
      <c r="F77" s="1">
        <f>F31+F76</f>
        <v>135</v>
      </c>
    </row>
    <row r="78" spans="2:5" ht="12.75">
      <c r="B78" s="3" t="s">
        <v>243</v>
      </c>
      <c r="C78" s="14">
        <f>100*(C77)/333</f>
        <v>24.924924924924923</v>
      </c>
      <c r="D78" s="14">
        <f>D77*100/103</f>
        <v>31.067961165048544</v>
      </c>
      <c r="E78" s="14">
        <f>100*(E77)/20</f>
        <v>100</v>
      </c>
    </row>
    <row r="79" spans="2:4" ht="12.75">
      <c r="B79" s="3" t="s">
        <v>244</v>
      </c>
      <c r="C79" s="14">
        <f>100*(C77)/134</f>
        <v>61.940298507462686</v>
      </c>
      <c r="D79" s="14">
        <f>100*(D77)/43</f>
        <v>74.4186046511628</v>
      </c>
    </row>
  </sheetData>
  <sheetProtection/>
  <printOptions gridLines="1"/>
  <pageMargins left="1.38" right="0.25" top="0.32" bottom="0.23" header="0.32" footer="0.27"/>
  <pageSetup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29" sqref="J29"/>
    </sheetView>
  </sheetViews>
  <sheetFormatPr defaultColWidth="9.140625" defaultRowHeight="12.75"/>
  <cols>
    <col min="1" max="1" width="19.7109375" style="0" customWidth="1"/>
    <col min="2" max="2" width="6.8515625" style="0" customWidth="1"/>
    <col min="3" max="3" width="12.421875" style="0" customWidth="1"/>
    <col min="4" max="4" width="11.28125" style="0" customWidth="1"/>
    <col min="5" max="5" width="9.421875" style="0" customWidth="1"/>
    <col min="7" max="7" width="10.8515625" style="0" customWidth="1"/>
  </cols>
  <sheetData>
    <row r="1" ht="12.75">
      <c r="A1" s="1" t="s">
        <v>235</v>
      </c>
    </row>
    <row r="2" s="1" customFormat="1" ht="12.75">
      <c r="A2" s="1" t="s">
        <v>236</v>
      </c>
    </row>
    <row r="3" s="1" customFormat="1" ht="12.75">
      <c r="A3" s="1" t="s">
        <v>172</v>
      </c>
    </row>
    <row r="4" s="1" customFormat="1" ht="12.75"/>
    <row r="5" s="1" customFormat="1" ht="12.75">
      <c r="D5" s="3" t="s">
        <v>174</v>
      </c>
    </row>
    <row r="6" spans="1:6" ht="12.75">
      <c r="A6" s="1" t="s">
        <v>56</v>
      </c>
      <c r="B6" s="1" t="s">
        <v>59</v>
      </c>
      <c r="C6" s="3" t="s">
        <v>237</v>
      </c>
      <c r="D6" s="3" t="s">
        <v>176</v>
      </c>
      <c r="E6" s="3" t="s">
        <v>238</v>
      </c>
      <c r="F6" s="3" t="s">
        <v>177</v>
      </c>
    </row>
    <row r="7" spans="1:6" s="1" customFormat="1" ht="12.75">
      <c r="A7" s="1" t="s">
        <v>57</v>
      </c>
      <c r="B7" s="1" t="s">
        <v>58</v>
      </c>
      <c r="C7" s="3" t="s">
        <v>239</v>
      </c>
      <c r="D7" s="3" t="s">
        <v>182</v>
      </c>
      <c r="E7" s="3" t="s">
        <v>240</v>
      </c>
      <c r="F7" s="3" t="s">
        <v>133</v>
      </c>
    </row>
    <row r="8" spans="1:6" ht="12.75">
      <c r="A8" t="s">
        <v>113</v>
      </c>
      <c r="B8" t="s">
        <v>4</v>
      </c>
      <c r="C8">
        <v>5</v>
      </c>
      <c r="D8">
        <v>6</v>
      </c>
      <c r="F8">
        <f aca="true" t="shared" si="0" ref="F8:F30">C8+D8+E8</f>
        <v>11</v>
      </c>
    </row>
    <row r="9" spans="1:6" ht="12.75">
      <c r="A9" t="s">
        <v>116</v>
      </c>
      <c r="B9" t="s">
        <v>5</v>
      </c>
      <c r="C9">
        <v>3</v>
      </c>
      <c r="D9">
        <v>1</v>
      </c>
      <c r="F9">
        <f t="shared" si="0"/>
        <v>4</v>
      </c>
    </row>
    <row r="10" spans="1:6" ht="12.75">
      <c r="A10" t="s">
        <v>115</v>
      </c>
      <c r="B10" t="s">
        <v>5</v>
      </c>
      <c r="C10">
        <v>4</v>
      </c>
      <c r="D10">
        <v>3</v>
      </c>
      <c r="F10">
        <f t="shared" si="0"/>
        <v>7</v>
      </c>
    </row>
    <row r="11" spans="1:6" ht="12.75">
      <c r="A11" t="s">
        <v>112</v>
      </c>
      <c r="B11" t="s">
        <v>5</v>
      </c>
      <c r="C11">
        <v>0</v>
      </c>
      <c r="D11">
        <v>1</v>
      </c>
      <c r="F11">
        <f t="shared" si="0"/>
        <v>1</v>
      </c>
    </row>
    <row r="12" spans="1:6" ht="12.75">
      <c r="A12" t="s">
        <v>106</v>
      </c>
      <c r="B12" t="s">
        <v>5</v>
      </c>
      <c r="E12">
        <v>1</v>
      </c>
      <c r="F12">
        <f t="shared" si="0"/>
        <v>1</v>
      </c>
    </row>
    <row r="13" spans="1:6" ht="12.75">
      <c r="A13" t="s">
        <v>108</v>
      </c>
      <c r="B13" t="s">
        <v>7</v>
      </c>
      <c r="E13">
        <v>2</v>
      </c>
      <c r="F13">
        <f t="shared" si="0"/>
        <v>2</v>
      </c>
    </row>
    <row r="14" spans="1:6" ht="12.75">
      <c r="A14" t="s">
        <v>109</v>
      </c>
      <c r="B14" t="s">
        <v>4</v>
      </c>
      <c r="C14">
        <v>3</v>
      </c>
      <c r="D14">
        <v>7</v>
      </c>
      <c r="F14">
        <f t="shared" si="0"/>
        <v>10</v>
      </c>
    </row>
    <row r="15" spans="1:6" ht="12.75">
      <c r="A15" t="s">
        <v>111</v>
      </c>
      <c r="B15" t="s">
        <v>4</v>
      </c>
      <c r="C15">
        <v>4</v>
      </c>
      <c r="D15">
        <v>1</v>
      </c>
      <c r="F15">
        <f t="shared" si="0"/>
        <v>5</v>
      </c>
    </row>
    <row r="16" spans="1:6" ht="12.75">
      <c r="A16" t="s">
        <v>101</v>
      </c>
      <c r="B16" t="s">
        <v>7</v>
      </c>
      <c r="C16" s="10">
        <v>5</v>
      </c>
      <c r="D16">
        <v>3</v>
      </c>
      <c r="F16">
        <f t="shared" si="0"/>
        <v>8</v>
      </c>
    </row>
    <row r="17" spans="1:6" ht="12.75">
      <c r="A17" t="s">
        <v>104</v>
      </c>
      <c r="B17" t="s">
        <v>7</v>
      </c>
      <c r="C17" s="2"/>
      <c r="E17">
        <v>2</v>
      </c>
      <c r="F17">
        <f t="shared" si="0"/>
        <v>2</v>
      </c>
    </row>
    <row r="18" spans="1:6" ht="12.75">
      <c r="A18" t="s">
        <v>105</v>
      </c>
      <c r="B18" t="s">
        <v>7</v>
      </c>
      <c r="C18" s="2"/>
      <c r="E18">
        <v>2</v>
      </c>
      <c r="F18">
        <f t="shared" si="0"/>
        <v>2</v>
      </c>
    </row>
    <row r="19" spans="1:6" ht="12.75">
      <c r="A19" t="s">
        <v>103</v>
      </c>
      <c r="B19" t="s">
        <v>6</v>
      </c>
      <c r="C19" s="2">
        <v>2</v>
      </c>
      <c r="F19">
        <f t="shared" si="0"/>
        <v>2</v>
      </c>
    </row>
    <row r="20" spans="1:6" ht="12.75">
      <c r="A20" t="s">
        <v>94</v>
      </c>
      <c r="B20" t="s">
        <v>3</v>
      </c>
      <c r="C20" s="2">
        <v>3</v>
      </c>
      <c r="D20">
        <v>4</v>
      </c>
      <c r="F20">
        <f t="shared" si="0"/>
        <v>7</v>
      </c>
    </row>
    <row r="21" spans="1:6" ht="12.75">
      <c r="A21" t="s">
        <v>95</v>
      </c>
      <c r="B21" t="s">
        <v>3</v>
      </c>
      <c r="C21" s="2">
        <v>1</v>
      </c>
      <c r="D21" s="2">
        <v>2</v>
      </c>
      <c r="F21">
        <f t="shared" si="0"/>
        <v>3</v>
      </c>
    </row>
    <row r="22" spans="1:6" ht="12.75">
      <c r="A22" t="s">
        <v>97</v>
      </c>
      <c r="B22" t="s">
        <v>3</v>
      </c>
      <c r="C22" s="2"/>
      <c r="E22">
        <v>2</v>
      </c>
      <c r="F22">
        <f t="shared" si="0"/>
        <v>2</v>
      </c>
    </row>
    <row r="23" spans="1:6" ht="12.75">
      <c r="A23" t="s">
        <v>87</v>
      </c>
      <c r="B23" t="s">
        <v>0</v>
      </c>
      <c r="C23" s="2"/>
      <c r="E23">
        <v>1</v>
      </c>
      <c r="F23">
        <f t="shared" si="0"/>
        <v>1</v>
      </c>
    </row>
    <row r="24" spans="1:6" ht="12.75">
      <c r="A24" t="s">
        <v>93</v>
      </c>
      <c r="B24" t="s">
        <v>0</v>
      </c>
      <c r="C24" s="2"/>
      <c r="E24">
        <v>2</v>
      </c>
      <c r="F24">
        <f t="shared" si="0"/>
        <v>2</v>
      </c>
    </row>
    <row r="25" spans="1:6" ht="12.75">
      <c r="A25" t="s">
        <v>85</v>
      </c>
      <c r="B25" t="s">
        <v>0</v>
      </c>
      <c r="C25" s="2"/>
      <c r="D25">
        <v>2</v>
      </c>
      <c r="F25">
        <f t="shared" si="0"/>
        <v>2</v>
      </c>
    </row>
    <row r="26" spans="1:6" ht="12.75">
      <c r="A26" t="s">
        <v>91</v>
      </c>
      <c r="B26" t="s">
        <v>2</v>
      </c>
      <c r="C26" s="2"/>
      <c r="D26">
        <v>2</v>
      </c>
      <c r="E26">
        <v>1</v>
      </c>
      <c r="F26">
        <f t="shared" si="0"/>
        <v>3</v>
      </c>
    </row>
    <row r="27" spans="1:6" ht="12.75">
      <c r="A27" t="s">
        <v>90</v>
      </c>
      <c r="B27" t="s">
        <v>2</v>
      </c>
      <c r="C27" s="2">
        <v>4</v>
      </c>
      <c r="D27">
        <v>1</v>
      </c>
      <c r="F27">
        <f t="shared" si="0"/>
        <v>5</v>
      </c>
    </row>
    <row r="28" spans="1:6" ht="12.75">
      <c r="A28" t="s">
        <v>92</v>
      </c>
      <c r="B28" t="s">
        <v>2</v>
      </c>
      <c r="C28" s="2">
        <v>2</v>
      </c>
      <c r="F28">
        <f t="shared" si="0"/>
        <v>2</v>
      </c>
    </row>
    <row r="29" spans="1:6" ht="12.75">
      <c r="A29" t="s">
        <v>88</v>
      </c>
      <c r="B29" t="s">
        <v>0</v>
      </c>
      <c r="C29" s="2"/>
      <c r="E29">
        <v>2</v>
      </c>
      <c r="F29">
        <f t="shared" si="0"/>
        <v>2</v>
      </c>
    </row>
    <row r="30" spans="1:6" ht="12.75">
      <c r="A30" t="s">
        <v>89</v>
      </c>
      <c r="B30" t="s">
        <v>1</v>
      </c>
      <c r="E30">
        <v>1</v>
      </c>
      <c r="F30">
        <f t="shared" si="0"/>
        <v>1</v>
      </c>
    </row>
    <row r="31" spans="2:6" ht="12.75">
      <c r="B31" s="3" t="s">
        <v>127</v>
      </c>
      <c r="C31" s="1">
        <f>SUM(C8:C30)</f>
        <v>36</v>
      </c>
      <c r="D31" s="1">
        <f>SUM(D8:D30)</f>
        <v>33</v>
      </c>
      <c r="E31" s="1">
        <f>SUM(E8:E30)</f>
        <v>16</v>
      </c>
      <c r="F31" s="1">
        <f>SUM(F8:F30)</f>
        <v>85</v>
      </c>
    </row>
    <row r="33" spans="1:6" ht="12.75">
      <c r="A33" s="11" t="s">
        <v>184</v>
      </c>
      <c r="B33" s="12" t="s">
        <v>1</v>
      </c>
      <c r="C33" s="2">
        <v>0</v>
      </c>
      <c r="F33">
        <f aca="true" t="shared" si="1" ref="F33:F75">C33+D33+E33</f>
        <v>0</v>
      </c>
    </row>
    <row r="34" spans="1:6" ht="12.75">
      <c r="A34" s="11" t="s">
        <v>185</v>
      </c>
      <c r="C34" s="2">
        <v>1</v>
      </c>
      <c r="F34">
        <f t="shared" si="1"/>
        <v>1</v>
      </c>
    </row>
    <row r="35" spans="1:6" ht="12.75">
      <c r="A35" s="11" t="s">
        <v>186</v>
      </c>
      <c r="C35" s="2">
        <v>0</v>
      </c>
      <c r="F35">
        <f t="shared" si="1"/>
        <v>0</v>
      </c>
    </row>
    <row r="36" spans="1:6" ht="12.75">
      <c r="A36" s="11" t="s">
        <v>187</v>
      </c>
      <c r="B36" t="s">
        <v>188</v>
      </c>
      <c r="C36" s="2">
        <v>0</v>
      </c>
      <c r="E36">
        <v>1</v>
      </c>
      <c r="F36">
        <f t="shared" si="1"/>
        <v>1</v>
      </c>
    </row>
    <row r="37" spans="1:6" ht="12.75">
      <c r="A37" s="11" t="s">
        <v>189</v>
      </c>
      <c r="C37" s="2">
        <v>0</v>
      </c>
      <c r="F37">
        <f t="shared" si="1"/>
        <v>0</v>
      </c>
    </row>
    <row r="38" spans="1:6" ht="12.75">
      <c r="A38" s="11" t="s">
        <v>190</v>
      </c>
      <c r="C38" s="2">
        <v>0</v>
      </c>
      <c r="E38">
        <v>1</v>
      </c>
      <c r="F38">
        <f t="shared" si="1"/>
        <v>1</v>
      </c>
    </row>
    <row r="39" spans="1:6" ht="12.75">
      <c r="A39" s="11" t="s">
        <v>191</v>
      </c>
      <c r="B39" t="s">
        <v>188</v>
      </c>
      <c r="C39" s="2">
        <v>0</v>
      </c>
      <c r="E39">
        <v>1</v>
      </c>
      <c r="F39">
        <f t="shared" si="1"/>
        <v>1</v>
      </c>
    </row>
    <row r="40" spans="1:6" ht="12.75">
      <c r="A40" s="11" t="s">
        <v>192</v>
      </c>
      <c r="C40" s="2">
        <v>1</v>
      </c>
      <c r="F40">
        <f t="shared" si="1"/>
        <v>1</v>
      </c>
    </row>
    <row r="41" spans="1:6" ht="12.75">
      <c r="A41" s="11" t="s">
        <v>193</v>
      </c>
      <c r="C41" s="2">
        <v>0</v>
      </c>
      <c r="E41">
        <v>1</v>
      </c>
      <c r="F41">
        <f t="shared" si="1"/>
        <v>1</v>
      </c>
    </row>
    <row r="42" spans="1:6" ht="12.75">
      <c r="A42" s="11" t="s">
        <v>194</v>
      </c>
      <c r="B42" t="s">
        <v>4</v>
      </c>
      <c r="C42" s="2">
        <v>0</v>
      </c>
      <c r="F42">
        <f t="shared" si="1"/>
        <v>0</v>
      </c>
    </row>
    <row r="43" spans="1:6" ht="12.75">
      <c r="A43" s="11" t="s">
        <v>195</v>
      </c>
      <c r="C43" s="2">
        <v>0</v>
      </c>
      <c r="F43">
        <f t="shared" si="1"/>
        <v>0</v>
      </c>
    </row>
    <row r="44" spans="1:6" ht="12.75">
      <c r="A44" s="11" t="s">
        <v>196</v>
      </c>
      <c r="C44" s="2">
        <v>1</v>
      </c>
      <c r="F44">
        <f t="shared" si="1"/>
        <v>1</v>
      </c>
    </row>
    <row r="45" spans="1:6" ht="12.75">
      <c r="A45" s="11" t="s">
        <v>197</v>
      </c>
      <c r="B45" t="s">
        <v>198</v>
      </c>
      <c r="C45" s="13">
        <v>0</v>
      </c>
      <c r="F45">
        <f t="shared" si="1"/>
        <v>0</v>
      </c>
    </row>
    <row r="46" spans="1:6" ht="12.75">
      <c r="A46" s="11" t="s">
        <v>199</v>
      </c>
      <c r="C46" s="2">
        <v>3</v>
      </c>
      <c r="F46">
        <f t="shared" si="1"/>
        <v>3</v>
      </c>
    </row>
    <row r="47" spans="1:6" ht="12.75">
      <c r="A47" s="11" t="s">
        <v>200</v>
      </c>
      <c r="C47" s="2">
        <v>0</v>
      </c>
      <c r="F47">
        <f t="shared" si="1"/>
        <v>0</v>
      </c>
    </row>
    <row r="48" spans="1:6" ht="12.75">
      <c r="A48" s="11" t="s">
        <v>201</v>
      </c>
      <c r="B48" t="s">
        <v>202</v>
      </c>
      <c r="C48" s="2">
        <v>2</v>
      </c>
      <c r="F48">
        <f t="shared" si="1"/>
        <v>2</v>
      </c>
    </row>
    <row r="49" spans="1:6" ht="12.75">
      <c r="A49" s="11" t="s">
        <v>203</v>
      </c>
      <c r="C49" s="2">
        <v>3</v>
      </c>
      <c r="F49">
        <f t="shared" si="1"/>
        <v>3</v>
      </c>
    </row>
    <row r="50" spans="1:6" ht="12.75">
      <c r="A50" s="11" t="s">
        <v>204</v>
      </c>
      <c r="C50" s="2">
        <v>3</v>
      </c>
      <c r="F50">
        <f t="shared" si="1"/>
        <v>3</v>
      </c>
    </row>
    <row r="51" spans="1:6" ht="12.75">
      <c r="A51" s="11" t="s">
        <v>205</v>
      </c>
      <c r="B51" t="s">
        <v>202</v>
      </c>
      <c r="C51" s="2">
        <v>1</v>
      </c>
      <c r="F51">
        <f t="shared" si="1"/>
        <v>1</v>
      </c>
    </row>
    <row r="52" spans="1:6" ht="12.75">
      <c r="A52" s="11" t="s">
        <v>206</v>
      </c>
      <c r="C52" s="2">
        <v>1</v>
      </c>
      <c r="F52">
        <f t="shared" si="1"/>
        <v>1</v>
      </c>
    </row>
    <row r="53" spans="1:6" ht="12.75">
      <c r="A53" s="11" t="s">
        <v>207</v>
      </c>
      <c r="C53" s="2">
        <v>2</v>
      </c>
      <c r="F53">
        <f t="shared" si="1"/>
        <v>2</v>
      </c>
    </row>
    <row r="54" spans="1:6" ht="12.75">
      <c r="A54" s="11" t="s">
        <v>208</v>
      </c>
      <c r="B54" t="s">
        <v>209</v>
      </c>
      <c r="C54" s="2">
        <v>1</v>
      </c>
      <c r="F54">
        <f t="shared" si="1"/>
        <v>1</v>
      </c>
    </row>
    <row r="55" spans="1:6" ht="12.75">
      <c r="A55" s="11" t="s">
        <v>210</v>
      </c>
      <c r="C55" s="2">
        <v>1</v>
      </c>
      <c r="F55">
        <f t="shared" si="1"/>
        <v>1</v>
      </c>
    </row>
    <row r="56" spans="1:6" ht="12.75">
      <c r="A56" s="11" t="s">
        <v>211</v>
      </c>
      <c r="C56" s="2">
        <v>1</v>
      </c>
      <c r="F56">
        <f t="shared" si="1"/>
        <v>1</v>
      </c>
    </row>
    <row r="57" spans="1:6" ht="12.75">
      <c r="A57" s="11" t="s">
        <v>241</v>
      </c>
      <c r="B57" t="s">
        <v>209</v>
      </c>
      <c r="C57" s="2">
        <v>2</v>
      </c>
      <c r="F57">
        <f t="shared" si="1"/>
        <v>2</v>
      </c>
    </row>
    <row r="58" spans="1:6" ht="12.75">
      <c r="A58" s="11" t="s">
        <v>242</v>
      </c>
      <c r="C58" s="2">
        <v>2</v>
      </c>
      <c r="F58">
        <f t="shared" si="1"/>
        <v>2</v>
      </c>
    </row>
    <row r="59" spans="1:6" ht="12.75">
      <c r="A59" s="11" t="s">
        <v>214</v>
      </c>
      <c r="C59" s="2">
        <v>1</v>
      </c>
      <c r="F59">
        <f t="shared" si="1"/>
        <v>1</v>
      </c>
    </row>
    <row r="60" spans="1:6" ht="12.75">
      <c r="A60" s="11" t="s">
        <v>219</v>
      </c>
      <c r="B60" t="s">
        <v>5</v>
      </c>
      <c r="C60" s="2">
        <v>0</v>
      </c>
      <c r="F60">
        <f t="shared" si="1"/>
        <v>0</v>
      </c>
    </row>
    <row r="61" spans="1:6" ht="12.75">
      <c r="A61" s="11" t="s">
        <v>220</v>
      </c>
      <c r="C61" s="2">
        <v>1</v>
      </c>
      <c r="F61">
        <f t="shared" si="1"/>
        <v>1</v>
      </c>
    </row>
    <row r="62" spans="1:6" ht="12.75">
      <c r="A62" s="11" t="s">
        <v>221</v>
      </c>
      <c r="C62" s="2">
        <v>1</v>
      </c>
      <c r="F62">
        <f t="shared" si="1"/>
        <v>1</v>
      </c>
    </row>
    <row r="63" spans="1:6" ht="12.75">
      <c r="A63" s="11" t="s">
        <v>222</v>
      </c>
      <c r="C63" s="2">
        <v>0</v>
      </c>
      <c r="F63">
        <f t="shared" si="1"/>
        <v>0</v>
      </c>
    </row>
    <row r="64" spans="1:6" ht="12.75">
      <c r="A64" s="11" t="s">
        <v>223</v>
      </c>
      <c r="B64" t="s">
        <v>5</v>
      </c>
      <c r="C64" s="2">
        <v>1</v>
      </c>
      <c r="F64">
        <f t="shared" si="1"/>
        <v>1</v>
      </c>
    </row>
    <row r="65" spans="1:6" ht="12.75">
      <c r="A65" s="11" t="s">
        <v>224</v>
      </c>
      <c r="C65" s="2">
        <v>2</v>
      </c>
      <c r="F65">
        <f t="shared" si="1"/>
        <v>2</v>
      </c>
    </row>
    <row r="66" spans="1:6" ht="12.75">
      <c r="A66" s="11" t="s">
        <v>225</v>
      </c>
      <c r="C66" s="2">
        <v>2</v>
      </c>
      <c r="F66">
        <f t="shared" si="1"/>
        <v>2</v>
      </c>
    </row>
    <row r="67" spans="1:6" ht="12.75">
      <c r="A67" s="11" t="s">
        <v>226</v>
      </c>
      <c r="C67" s="2">
        <v>3</v>
      </c>
      <c r="F67">
        <f t="shared" si="1"/>
        <v>3</v>
      </c>
    </row>
    <row r="68" spans="1:6" ht="12.75">
      <c r="A68" s="11" t="s">
        <v>227</v>
      </c>
      <c r="B68" t="s">
        <v>5</v>
      </c>
      <c r="C68" s="2">
        <v>2</v>
      </c>
      <c r="F68">
        <f t="shared" si="1"/>
        <v>2</v>
      </c>
    </row>
    <row r="69" spans="1:6" ht="12.75">
      <c r="A69" s="11" t="s">
        <v>228</v>
      </c>
      <c r="C69" s="2">
        <v>3</v>
      </c>
      <c r="F69">
        <f t="shared" si="1"/>
        <v>3</v>
      </c>
    </row>
    <row r="70" spans="1:6" ht="12.75">
      <c r="A70" s="11" t="s">
        <v>229</v>
      </c>
      <c r="C70" s="2">
        <v>1</v>
      </c>
      <c r="F70">
        <f t="shared" si="1"/>
        <v>1</v>
      </c>
    </row>
    <row r="71" spans="1:6" ht="12.75">
      <c r="A71" s="11" t="s">
        <v>230</v>
      </c>
      <c r="C71" s="2">
        <v>1</v>
      </c>
      <c r="F71">
        <f t="shared" si="1"/>
        <v>1</v>
      </c>
    </row>
    <row r="72" spans="1:6" ht="12.75">
      <c r="A72" s="11" t="s">
        <v>231</v>
      </c>
      <c r="B72" t="s">
        <v>6</v>
      </c>
      <c r="C72" s="2">
        <v>3</v>
      </c>
      <c r="F72">
        <f t="shared" si="1"/>
        <v>3</v>
      </c>
    </row>
    <row r="73" spans="1:6" ht="12.75">
      <c r="A73" s="11" t="s">
        <v>232</v>
      </c>
      <c r="C73" s="2">
        <v>2</v>
      </c>
      <c r="F73">
        <f t="shared" si="1"/>
        <v>2</v>
      </c>
    </row>
    <row r="74" spans="1:6" ht="12.75">
      <c r="A74" s="11" t="s">
        <v>233</v>
      </c>
      <c r="C74" s="2">
        <v>1</v>
      </c>
      <c r="F74">
        <f t="shared" si="1"/>
        <v>1</v>
      </c>
    </row>
    <row r="75" spans="1:6" ht="12.75">
      <c r="A75" s="11" t="s">
        <v>234</v>
      </c>
      <c r="C75" s="2">
        <v>3</v>
      </c>
      <c r="F75">
        <f t="shared" si="1"/>
        <v>3</v>
      </c>
    </row>
    <row r="76" spans="2:6" ht="12.75">
      <c r="B76" s="3" t="s">
        <v>127</v>
      </c>
      <c r="C76" s="1">
        <f>SUM(C33:C75)</f>
        <v>52</v>
      </c>
      <c r="D76" s="1">
        <f>SUM(D33:D75)</f>
        <v>0</v>
      </c>
      <c r="E76" s="1">
        <f>SUM(E33:E75)</f>
        <v>4</v>
      </c>
      <c r="F76" s="1">
        <f>SUM(F33:F75)</f>
        <v>56</v>
      </c>
    </row>
    <row r="77" spans="2:6" ht="12.75">
      <c r="B77" s="3" t="s">
        <v>74</v>
      </c>
      <c r="C77" s="1">
        <f>C31+C76</f>
        <v>88</v>
      </c>
      <c r="D77" s="1">
        <f>D31+D76</f>
        <v>33</v>
      </c>
      <c r="E77" s="1">
        <f>E31+E76</f>
        <v>20</v>
      </c>
      <c r="F77" s="1">
        <f>F31+F76</f>
        <v>141</v>
      </c>
    </row>
    <row r="78" spans="2:5" ht="12.75">
      <c r="B78" s="3" t="s">
        <v>243</v>
      </c>
      <c r="C78" s="14">
        <f>100*(C77)/333</f>
        <v>26.426426426426428</v>
      </c>
      <c r="D78" s="14">
        <f>D77*100/103</f>
        <v>32.03883495145631</v>
      </c>
      <c r="E78" s="14">
        <f>100*(E77)/20</f>
        <v>100</v>
      </c>
    </row>
    <row r="79" spans="2:4" ht="12.75">
      <c r="B79" s="3" t="s">
        <v>244</v>
      </c>
      <c r="C79" s="14">
        <f>100*(C77)/134</f>
        <v>65.67164179104478</v>
      </c>
      <c r="D79" s="14">
        <f>100*(D77)/43</f>
        <v>76.74418604651163</v>
      </c>
    </row>
  </sheetData>
  <sheetProtection/>
  <printOptions gridLines="1"/>
  <pageMargins left="1.38" right="0.25" top="0.32" bottom="0.23" header="0.32" footer="0.27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2010-04-08T19:03:21Z</cp:lastPrinted>
  <dcterms:created xsi:type="dcterms:W3CDTF">2006-02-27T14:40:18Z</dcterms:created>
  <dcterms:modified xsi:type="dcterms:W3CDTF">2010-04-08T19:08:28Z</dcterms:modified>
  <cp:category/>
  <cp:version/>
  <cp:contentType/>
  <cp:contentStatus/>
</cp:coreProperties>
</file>